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24226"/>
  <mc:AlternateContent xmlns:mc="http://schemas.openxmlformats.org/markup-compatibility/2006">
    <mc:Choice Requires="x15">
      <x15ac:absPath xmlns:x15ac="http://schemas.microsoft.com/office/spreadsheetml/2010/11/ac" url="C:\Users\Amira Sofía\Downloads\"/>
    </mc:Choice>
  </mc:AlternateContent>
  <xr:revisionPtr revIDLastSave="0" documentId="13_ncr:1_{EECE928F-610D-46FD-BD45-135AD799399A}" xr6:coauthVersionLast="47" xr6:coauthVersionMax="47" xr10:uidLastSave="{00000000-0000-0000-0000-000000000000}"/>
  <bookViews>
    <workbookView xWindow="-110" yWindow="-110" windowWidth="19420" windowHeight="10300" tabRatio="674" activeTab="4" xr2:uid="{00000000-000D-0000-FFFF-FFFF00000000}"/>
  </bookViews>
  <sheets>
    <sheet name="Metas 1 PA proyecto" sheetId="40" r:id="rId1"/>
    <sheet name="Metas 4 PA proyecto" sheetId="48" r:id="rId2"/>
    <sheet name="Metas 5 PA proyecto" sheetId="49" r:id="rId3"/>
    <sheet name="Meta 1..n" sheetId="1" state="hidden" r:id="rId4"/>
    <sheet name="Metas 6 PA proyecto" sheetId="47" r:id="rId5"/>
    <sheet name="Indicadores PA" sheetId="50" r:id="rId6"/>
    <sheet name="Territorialización PA" sheetId="37" r:id="rId7"/>
    <sheet name="Instructivo" sheetId="39" r:id="rId8"/>
    <sheet name="Generalidades" sheetId="38" r:id="rId9"/>
    <sheet name="Hoja13" sheetId="32" state="hidden" r:id="rId10"/>
    <sheet name="Hoja1" sheetId="20" state="hidden" r:id="rId11"/>
  </sheets>
  <definedNames>
    <definedName name="_xlnm._FilterDatabase" localSheetId="5" hidden="1">'Indicadores PA'!$B$12:$AY$12</definedName>
    <definedName name="_xlnm.Print_Area" localSheetId="0">'Metas 1 PA proyecto'!$A$1:$AD$50</definedName>
    <definedName name="_xlnm.Print_Area" localSheetId="1">'Metas 4 PA proyecto'!$A$1:$AD$44</definedName>
    <definedName name="_xlnm.Print_Area" localSheetId="2">'Metas 5 PA proyecto'!$A$1:$AD$46</definedName>
    <definedName name="_xlnm.Print_Area" localSheetId="4">'Metas 6 PA proyecto'!$A$1:$AD$44</definedName>
  </definedNames>
  <calcPr calcId="191028"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25" i="47" l="1"/>
  <c r="E25" i="49"/>
  <c r="E25" i="48"/>
  <c r="O25" i="48"/>
  <c r="AC23" i="47"/>
  <c r="AC23" i="49"/>
  <c r="AC23" i="48"/>
  <c r="AC23" i="40"/>
  <c r="P35" i="40"/>
  <c r="AU13" i="50"/>
  <c r="AV13" i="50"/>
  <c r="AU14" i="50"/>
  <c r="AV14" i="50"/>
  <c r="AU15" i="50"/>
  <c r="AV15" i="50"/>
  <c r="AU16" i="50"/>
  <c r="AV16" i="50"/>
  <c r="AU17" i="50"/>
  <c r="AV17" i="50"/>
  <c r="AU18" i="50"/>
  <c r="AV18" i="50"/>
  <c r="AU19" i="50"/>
  <c r="AV19" i="50"/>
  <c r="AU20" i="50"/>
  <c r="AV20" i="50"/>
  <c r="AU21" i="50"/>
  <c r="AV21" i="50"/>
  <c r="AU22" i="50"/>
  <c r="AV22" i="50"/>
  <c r="Q22" i="40"/>
  <c r="AB24" i="47"/>
  <c r="AC24" i="47"/>
  <c r="AB24" i="49"/>
  <c r="AC24" i="49"/>
  <c r="AB24" i="48"/>
  <c r="F24" i="47"/>
  <c r="D24" i="47"/>
  <c r="O24" i="47"/>
  <c r="F24" i="49"/>
  <c r="D24" i="49"/>
  <c r="O24" i="49"/>
  <c r="F24" i="48"/>
  <c r="D24" i="48"/>
  <c r="F24" i="40"/>
  <c r="D24" i="40"/>
  <c r="Q22" i="47"/>
  <c r="U22" i="47"/>
  <c r="U22" i="40"/>
  <c r="AC22" i="40"/>
  <c r="AD23" i="40"/>
  <c r="T22" i="48"/>
  <c r="AC22" i="48"/>
  <c r="AD23" i="48"/>
  <c r="O25" i="47"/>
  <c r="P45" i="49"/>
  <c r="P44" i="49"/>
  <c r="P43" i="49"/>
  <c r="P42" i="49"/>
  <c r="P41" i="49"/>
  <c r="P40" i="49"/>
  <c r="P39" i="49"/>
  <c r="P38" i="49"/>
  <c r="P30" i="49"/>
  <c r="A30" i="49"/>
  <c r="A34" i="49"/>
  <c r="AC25" i="49"/>
  <c r="AD25" i="49"/>
  <c r="O25" i="49"/>
  <c r="AC22" i="49"/>
  <c r="AD23" i="49"/>
  <c r="O23" i="49"/>
  <c r="P23" i="49"/>
  <c r="O22" i="49"/>
  <c r="P43" i="48"/>
  <c r="P42" i="48"/>
  <c r="P41" i="48"/>
  <c r="P40" i="48"/>
  <c r="P39" i="48"/>
  <c r="P38" i="48"/>
  <c r="P30" i="48"/>
  <c r="A30" i="48"/>
  <c r="A34" i="48"/>
  <c r="AC25" i="48"/>
  <c r="AD25" i="48"/>
  <c r="AC24" i="48"/>
  <c r="O24" i="48"/>
  <c r="O23" i="48"/>
  <c r="P23" i="48"/>
  <c r="O22" i="48"/>
  <c r="P43" i="47"/>
  <c r="P42" i="47"/>
  <c r="P41" i="47"/>
  <c r="P40" i="47"/>
  <c r="P39" i="47"/>
  <c r="P38" i="47"/>
  <c r="P30" i="47"/>
  <c r="A30" i="47"/>
  <c r="A34" i="47"/>
  <c r="AC25" i="47"/>
  <c r="AD25" i="47"/>
  <c r="AC22" i="47"/>
  <c r="AD23" i="47"/>
  <c r="O23" i="47"/>
  <c r="P23" i="47"/>
  <c r="O22" i="47"/>
  <c r="P43" i="40"/>
  <c r="P44" i="40"/>
  <c r="P45" i="40"/>
  <c r="P46" i="40"/>
  <c r="P47" i="40"/>
  <c r="P48" i="40"/>
  <c r="P49" i="40"/>
  <c r="A30" i="40"/>
  <c r="A34" i="40"/>
  <c r="O23" i="40"/>
  <c r="P23" i="40"/>
  <c r="BP60" i="37"/>
  <c r="BQ60" i="37"/>
  <c r="BR60" i="37"/>
  <c r="BS60" i="37"/>
  <c r="BT60" i="37"/>
  <c r="BU60" i="37"/>
  <c r="AB60" i="37"/>
  <c r="AC60" i="37"/>
  <c r="AD60" i="37"/>
  <c r="AE60" i="37"/>
  <c r="AF60" i="37"/>
  <c r="AB32" i="37"/>
  <c r="AC32" i="37"/>
  <c r="AD32" i="37"/>
  <c r="AE32" i="37"/>
  <c r="AF32" i="37"/>
  <c r="BP32" i="37"/>
  <c r="BQ32" i="37"/>
  <c r="BR32" i="37"/>
  <c r="BS32" i="37"/>
  <c r="BT32" i="37"/>
  <c r="BU32" i="37"/>
  <c r="AC25" i="40"/>
  <c r="AD25" i="40"/>
  <c r="AC24" i="40"/>
  <c r="O25" i="40"/>
  <c r="O24" i="40"/>
  <c r="O22" i="40"/>
  <c r="P42" i="40"/>
  <c r="P41" i="40"/>
  <c r="P40" i="40"/>
  <c r="P39" i="40"/>
  <c r="P38" i="40"/>
  <c r="P30" i="40"/>
  <c r="P28" i="1"/>
  <c r="P24" i="1"/>
  <c r="BV60" i="37"/>
  <c r="CA60" i="37"/>
  <c r="BZ60" i="37"/>
  <c r="BY60" i="37"/>
  <c r="BX60" i="37"/>
  <c r="BW60" i="37"/>
  <c r="BM60" i="37"/>
  <c r="BL60" i="37"/>
  <c r="BK60" i="37"/>
  <c r="BJ60" i="37"/>
  <c r="BI60" i="37"/>
  <c r="BH60" i="37"/>
  <c r="BG60" i="37"/>
  <c r="BF60" i="37"/>
  <c r="BE60" i="37"/>
  <c r="BD60" i="37"/>
  <c r="BC60" i="37"/>
  <c r="BB60" i="37"/>
  <c r="BA60" i="37"/>
  <c r="AZ60" i="37"/>
  <c r="AY60" i="37"/>
  <c r="AX60" i="37"/>
  <c r="AW60" i="37"/>
  <c r="AV60" i="37"/>
  <c r="AU60" i="37"/>
  <c r="AT60" i="37"/>
  <c r="AS60" i="37"/>
  <c r="AR60" i="37"/>
  <c r="AQ60" i="37"/>
  <c r="AP60" i="37"/>
  <c r="AM60" i="37"/>
  <c r="AL60" i="37"/>
  <c r="AK60" i="37"/>
  <c r="AJ60" i="37"/>
  <c r="AI60" i="37"/>
  <c r="AH60" i="37"/>
  <c r="AG60" i="37"/>
  <c r="Y60" i="37"/>
  <c r="X60" i="37"/>
  <c r="W60" i="37"/>
  <c r="V60" i="37"/>
  <c r="U60" i="37"/>
  <c r="T60" i="37"/>
  <c r="S60" i="37"/>
  <c r="R60" i="37"/>
  <c r="Q60" i="37"/>
  <c r="P60" i="37"/>
  <c r="O60" i="37"/>
  <c r="N60" i="37"/>
  <c r="M60" i="37"/>
  <c r="L60" i="37"/>
  <c r="K60" i="37"/>
  <c r="J60" i="37"/>
  <c r="I60" i="37"/>
  <c r="H60" i="37"/>
  <c r="G60" i="37"/>
  <c r="F60" i="37"/>
  <c r="E60" i="37"/>
  <c r="D60" i="37"/>
  <c r="C60" i="37"/>
  <c r="B60" i="37"/>
  <c r="BO59" i="37"/>
  <c r="BN59" i="37"/>
  <c r="AA59" i="37"/>
  <c r="Z59" i="37"/>
  <c r="BO58" i="37"/>
  <c r="BN58" i="37"/>
  <c r="AA58" i="37"/>
  <c r="Z58" i="37"/>
  <c r="BO57" i="37"/>
  <c r="BN57" i="37"/>
  <c r="AA57" i="37"/>
  <c r="Z57" i="37"/>
  <c r="BO56" i="37"/>
  <c r="BN56" i="37"/>
  <c r="AA56" i="37"/>
  <c r="Z56" i="37"/>
  <c r="BO55" i="37"/>
  <c r="BN55" i="37"/>
  <c r="AA55" i="37"/>
  <c r="Z55" i="37"/>
  <c r="BO54" i="37"/>
  <c r="BN54" i="37"/>
  <c r="AA54" i="37"/>
  <c r="Z54" i="37"/>
  <c r="BO53" i="37"/>
  <c r="BN53" i="37"/>
  <c r="AA53" i="37"/>
  <c r="Z53" i="37"/>
  <c r="BO52" i="37"/>
  <c r="BN52" i="37"/>
  <c r="AA52" i="37"/>
  <c r="Z52" i="37"/>
  <c r="BO51" i="37"/>
  <c r="BN51" i="37"/>
  <c r="AA51" i="37"/>
  <c r="Z51" i="37"/>
  <c r="BO50" i="37"/>
  <c r="BN50" i="37"/>
  <c r="AA50" i="37"/>
  <c r="Z50" i="37"/>
  <c r="BO49" i="37"/>
  <c r="BN49" i="37"/>
  <c r="AA49" i="37"/>
  <c r="Z49" i="37"/>
  <c r="BO48" i="37"/>
  <c r="BN48" i="37"/>
  <c r="AA48" i="37"/>
  <c r="Z48" i="37"/>
  <c r="BO47" i="37"/>
  <c r="BN47" i="37"/>
  <c r="AA47" i="37"/>
  <c r="Z47" i="37"/>
  <c r="BO46" i="37"/>
  <c r="BN46" i="37"/>
  <c r="AA46" i="37"/>
  <c r="Z46" i="37"/>
  <c r="BO45" i="37"/>
  <c r="BN45" i="37"/>
  <c r="AA45" i="37"/>
  <c r="Z45" i="37"/>
  <c r="BO44" i="37"/>
  <c r="BN44" i="37"/>
  <c r="AA44" i="37"/>
  <c r="Z44" i="37"/>
  <c r="BO43" i="37"/>
  <c r="BN43" i="37"/>
  <c r="AA43" i="37"/>
  <c r="Z43" i="37"/>
  <c r="BO42" i="37"/>
  <c r="BN42" i="37"/>
  <c r="AA42" i="37"/>
  <c r="Z42" i="37"/>
  <c r="BO41" i="37"/>
  <c r="BN41" i="37"/>
  <c r="AA41" i="37"/>
  <c r="Z41" i="37"/>
  <c r="BO40" i="37"/>
  <c r="BN40" i="37"/>
  <c r="AA40" i="37"/>
  <c r="Z40" i="37"/>
  <c r="BO39" i="37"/>
  <c r="BO60" i="37"/>
  <c r="BN39" i="37"/>
  <c r="BN60" i="37"/>
  <c r="AA39" i="37"/>
  <c r="AA60" i="37"/>
  <c r="Z39" i="37"/>
  <c r="Z60" i="37"/>
  <c r="BN12" i="37"/>
  <c r="BO12" i="37"/>
  <c r="BN13" i="37"/>
  <c r="BO13" i="37"/>
  <c r="BN14" i="37"/>
  <c r="BO14" i="37"/>
  <c r="BN15" i="37"/>
  <c r="BO15" i="37"/>
  <c r="BN16" i="37"/>
  <c r="BO16" i="37"/>
  <c r="BN17" i="37"/>
  <c r="BO17" i="37"/>
  <c r="BN18" i="37"/>
  <c r="BO18" i="37"/>
  <c r="BN19" i="37"/>
  <c r="BO19" i="37"/>
  <c r="BN20" i="37"/>
  <c r="BO20" i="37"/>
  <c r="BN21" i="37"/>
  <c r="BO21" i="37"/>
  <c r="BN22" i="37"/>
  <c r="BO22" i="37"/>
  <c r="BN23" i="37"/>
  <c r="BO23" i="37"/>
  <c r="BN24" i="37"/>
  <c r="BO24" i="37"/>
  <c r="BN25" i="37"/>
  <c r="BO25" i="37"/>
  <c r="BN26" i="37"/>
  <c r="BO26" i="37"/>
  <c r="BN27" i="37"/>
  <c r="BO27" i="37"/>
  <c r="BN28" i="37"/>
  <c r="BO28" i="37"/>
  <c r="BN29" i="37"/>
  <c r="BO29" i="37"/>
  <c r="BN30" i="37"/>
  <c r="BO30" i="37"/>
  <c r="BN31" i="37"/>
  <c r="BO31" i="37"/>
  <c r="BN11" i="37"/>
  <c r="BN32" i="37"/>
  <c r="BO11" i="37"/>
  <c r="BO32" i="37"/>
  <c r="AA12" i="37"/>
  <c r="AA13" i="37"/>
  <c r="AA14" i="37"/>
  <c r="AA15" i="37"/>
  <c r="AA16" i="37"/>
  <c r="AA17" i="37"/>
  <c r="AA18" i="37"/>
  <c r="AA19" i="37"/>
  <c r="AA20" i="37"/>
  <c r="AA21" i="37"/>
  <c r="AA22" i="37"/>
  <c r="AA23" i="37"/>
  <c r="AA24" i="37"/>
  <c r="AA25" i="37"/>
  <c r="AA26" i="37"/>
  <c r="AA27" i="37"/>
  <c r="AA28" i="37"/>
  <c r="AA29" i="37"/>
  <c r="AA30" i="37"/>
  <c r="AA31" i="37"/>
  <c r="AA11" i="37"/>
  <c r="AA32" i="37"/>
  <c r="Z12" i="37"/>
  <c r="Z13" i="37"/>
  <c r="Z14" i="37"/>
  <c r="Z15" i="37"/>
  <c r="Z16" i="37"/>
  <c r="Z17" i="37"/>
  <c r="Z18" i="37"/>
  <c r="Z19" i="37"/>
  <c r="Z20" i="37"/>
  <c r="Z21" i="37"/>
  <c r="Z22" i="37"/>
  <c r="Z23" i="37"/>
  <c r="Z24" i="37"/>
  <c r="Z25" i="37"/>
  <c r="Z26" i="37"/>
  <c r="Z27" i="37"/>
  <c r="Z28" i="37"/>
  <c r="Z29" i="37"/>
  <c r="Z30" i="37"/>
  <c r="Z31" i="37"/>
  <c r="Z11" i="37"/>
  <c r="Z32" i="37"/>
  <c r="C32" i="37"/>
  <c r="D32" i="37"/>
  <c r="E32" i="37"/>
  <c r="F32" i="37"/>
  <c r="G32" i="37"/>
  <c r="H32" i="37"/>
  <c r="I32" i="37"/>
  <c r="J32" i="37"/>
  <c r="K32" i="37"/>
  <c r="L32" i="37"/>
  <c r="M32" i="37"/>
  <c r="N32" i="37"/>
  <c r="O32" i="37"/>
  <c r="P32" i="37"/>
  <c r="Q32" i="37"/>
  <c r="R32" i="37"/>
  <c r="S32" i="37"/>
  <c r="T32" i="37"/>
  <c r="U32" i="37"/>
  <c r="V32" i="37"/>
  <c r="W32" i="37"/>
  <c r="X32" i="37"/>
  <c r="Y32" i="37"/>
  <c r="AG32" i="37"/>
  <c r="AH32" i="37"/>
  <c r="AI32" i="37"/>
  <c r="AJ32" i="37"/>
  <c r="AK32" i="37"/>
  <c r="AL32" i="37"/>
  <c r="AM32" i="37"/>
  <c r="B32" i="37"/>
  <c r="CA32" i="37"/>
  <c r="BZ32" i="37"/>
  <c r="BY32" i="37"/>
  <c r="BX32" i="37"/>
  <c r="BW32" i="37"/>
  <c r="BV32" i="37"/>
  <c r="BM32" i="37"/>
  <c r="BL32" i="37"/>
  <c r="BK32" i="37"/>
  <c r="BJ32" i="37"/>
  <c r="BI32" i="37"/>
  <c r="BH32" i="37"/>
  <c r="BG32" i="37"/>
  <c r="BF32" i="37"/>
  <c r="BE32" i="37"/>
  <c r="BD32" i="37"/>
  <c r="BC32" i="37"/>
  <c r="BB32" i="37"/>
  <c r="BA32" i="37"/>
  <c r="AZ32" i="37"/>
  <c r="AY32" i="37"/>
  <c r="AX32" i="37"/>
  <c r="AW32" i="37"/>
  <c r="AV32" i="37"/>
  <c r="AU32" i="37"/>
  <c r="AT32" i="37"/>
  <c r="AS32" i="37"/>
  <c r="AR32" i="37"/>
  <c r="AQ32" i="37"/>
  <c r="AP32" i="37"/>
  <c r="P29" i="1"/>
  <c r="P32" i="1"/>
  <c r="P34" i="1"/>
  <c r="P35" i="1"/>
  <c r="P36" i="1"/>
  <c r="P37" i="1"/>
  <c r="P38" i="1"/>
  <c r="P39" i="1"/>
  <c r="N4" i="20"/>
  <c r="N3" i="20"/>
  <c r="F8" i="20"/>
  <c r="F7" i="20"/>
  <c r="J7" i="20"/>
  <c r="J6" i="20"/>
  <c r="J5" i="20"/>
  <c r="J4" i="20"/>
  <c r="J3" i="20"/>
  <c r="F6" i="20"/>
  <c r="F5" i="20"/>
  <c r="F4" i="20"/>
  <c r="F3" i="20"/>
  <c r="P33" i="1"/>
  <c r="P25"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Microsoft Office User</author>
    <author/>
  </authors>
  <commentList>
    <comment ref="C32" authorId="0" shapeId="0" xr:uid="{00000000-0006-0000-0000-000001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1" shapeId="0" xr:uid="{00000000-0006-0000-0000-000002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0" shapeId="0" xr:uid="{00000000-0006-0000-0000-000003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Microsoft Office User</author>
    <author/>
  </authors>
  <commentList>
    <comment ref="C32" authorId="0" shapeId="0" xr:uid="{00000000-0006-0000-0100-000001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1" shapeId="0" xr:uid="{00000000-0006-0000-0100-000002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0" shapeId="0" xr:uid="{00000000-0006-0000-0100-000003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Microsoft Office User</author>
    <author/>
  </authors>
  <commentList>
    <comment ref="C32" authorId="0" shapeId="0" xr:uid="{00000000-0006-0000-0200-000001000000}">
      <text>
        <r>
          <rPr>
            <sz val="11"/>
            <color indexed="8"/>
            <rFont val="Calibri"/>
            <family val="2"/>
          </rPr>
          <t xml:space="preserve">Microsoft Office User:
</t>
        </r>
        <r>
          <rPr>
            <sz val="11"/>
            <color indexed="8"/>
            <rFont val="Calibri"/>
            <family val="2"/>
          </rPr>
          <t xml:space="preserve">Corresponde a la magnitud programada en coherencia con la unidad de medida de la meta proyecto. </t>
        </r>
      </text>
    </comment>
    <comment ref="Q32" authorId="1" shapeId="0" xr:uid="{00000000-0006-0000-0200-000002000000}">
      <text>
        <r>
          <rPr>
            <sz val="11"/>
            <color indexed="8"/>
            <rFont val="Calibri"/>
            <family val="2"/>
          </rPr>
          <t xml:space="preserve">OFICINA ASESORA DE PLANEACIÓN:
</t>
        </r>
        <r>
          <rPr>
            <sz val="11"/>
            <color indexed="8"/>
            <rFont val="Calibri"/>
            <family val="2"/>
          </rPr>
          <t xml:space="preserve">Máximo de caracteres Avances y logros:  2.000 (Incluidos espacios)
</t>
        </r>
        <r>
          <rPr>
            <sz val="11"/>
            <color indexed="8"/>
            <rFont val="Calibri"/>
            <family val="2"/>
          </rPr>
          <t xml:space="preserve">Máximo de caracteres Retrasos y alternativas de solución: 1.000 (Incluidos espacios)
</t>
        </r>
        <r>
          <rPr>
            <sz val="11"/>
            <color indexed="8"/>
            <rFont val="Calibri"/>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0" shapeId="0" xr:uid="{00000000-0006-0000-0200-000003000000}">
      <text>
        <r>
          <rPr>
            <sz val="11"/>
            <color indexed="8"/>
            <rFont val="Calibri"/>
            <family val="2"/>
          </rPr>
          <t xml:space="preserve">Microsoft Office User:
</t>
        </r>
        <r>
          <rPr>
            <sz val="11"/>
            <color indexed="8"/>
            <rFont val="Calibri"/>
            <family val="2"/>
          </rPr>
          <t xml:space="preserve">En el caso de no presentarse retrasos en el periodo de reporte, incluir una nota indicando que las cifras son acordes con la programación.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Microsoft Office User</author>
    <author>ANDREA PAOLA BELLO VARGAS</author>
  </authors>
  <commentList>
    <comment ref="C26" authorId="0" shapeId="0" xr:uid="{00000000-0006-0000-0400-000001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26" authorId="1" shapeId="0" xr:uid="{00000000-0006-0000-0400-000002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U27" authorId="0" shapeId="0" xr:uid="{00000000-0006-0000-0400-000003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Microsoft Office User</author>
    <author/>
  </authors>
  <commentList>
    <comment ref="C32" authorId="0" shapeId="0" xr:uid="{00000000-0006-0000-0300-000001000000}">
      <text>
        <r>
          <rPr>
            <sz val="11"/>
            <color indexed="8"/>
            <rFont val="Calibri"/>
            <family val="2"/>
          </rPr>
          <t xml:space="preserve">Microsoft Office User:
</t>
        </r>
        <r>
          <rPr>
            <sz val="11"/>
            <color indexed="8"/>
            <rFont val="Calibri"/>
            <family val="2"/>
          </rPr>
          <t xml:space="preserve">Corresponde a la magnitud programada en coherencia con la unidad de medida de la meta proyecto. </t>
        </r>
      </text>
    </comment>
    <comment ref="Q32" authorId="1" shapeId="0" xr:uid="{00000000-0006-0000-0300-000002000000}">
      <text>
        <r>
          <rPr>
            <sz val="11"/>
            <color indexed="8"/>
            <rFont val="Calibri"/>
            <family val="2"/>
          </rPr>
          <t xml:space="preserve">OFICINA ASESORA DE PLANEACIÓN:
</t>
        </r>
        <r>
          <rPr>
            <sz val="11"/>
            <color indexed="8"/>
            <rFont val="Calibri"/>
            <family val="2"/>
          </rPr>
          <t xml:space="preserve">Máximo de caracteres Avances y logros:  2.000 (Incluidos espacios)
</t>
        </r>
        <r>
          <rPr>
            <sz val="11"/>
            <color indexed="8"/>
            <rFont val="Calibri"/>
            <family val="2"/>
          </rPr>
          <t xml:space="preserve">Máximo de caracteres Retrasos y alternativas de solución: 1.000 (Incluidos espacios)
</t>
        </r>
        <r>
          <rPr>
            <sz val="11"/>
            <color indexed="8"/>
            <rFont val="Calibri"/>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0" shapeId="0" xr:uid="{00000000-0006-0000-0300-000003000000}">
      <text>
        <r>
          <rPr>
            <sz val="11"/>
            <color indexed="8"/>
            <rFont val="Calibri"/>
            <family val="2"/>
          </rPr>
          <t xml:space="preserve">Microsoft Office User:
</t>
        </r>
        <r>
          <rPr>
            <sz val="11"/>
            <color indexed="8"/>
            <rFont val="Calibri"/>
            <family val="2"/>
          </rPr>
          <t xml:space="preserve">En el caso de no presentarse retrasos en el periodo de reporte, incluir una nota indicando que las cifras son acordes con la programación.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AW5" authorId="0" shapeId="0" xr:uid="{00000000-0006-0000-0500-000001000000}">
      <text>
        <r>
          <rPr>
            <b/>
            <sz val="10"/>
            <color indexed="8"/>
            <rFont val="Tahoma"/>
            <family val="2"/>
          </rPr>
          <t>Microsoft Office User:</t>
        </r>
        <r>
          <rPr>
            <sz val="10"/>
            <color indexed="8"/>
            <rFont val="Tahoma"/>
            <family val="2"/>
          </rPr>
          <t xml:space="preserve">
</t>
        </r>
        <r>
          <rPr>
            <sz val="10"/>
            <color indexed="8"/>
            <rFont val="Tahoma"/>
            <family val="2"/>
          </rPr>
          <t xml:space="preserve">Relacionar la descripción cualitativa del cumplimiento en coherencia con el avance del indicador.
</t>
        </r>
        <r>
          <rPr>
            <sz val="10"/>
            <color indexed="8"/>
            <rFont val="Tahoma"/>
            <family val="2"/>
          </rPr>
          <t>De presentarse el mismo reporte (meta 1..n) indicarlo. ejemplo: avance reportado en proyecto 7738, actividad 1.</t>
        </r>
      </text>
    </comment>
    <comment ref="AX5" authorId="0" shapeId="0" xr:uid="{00000000-0006-0000-0500-000002000000}">
      <text>
        <r>
          <rPr>
            <b/>
            <sz val="10"/>
            <color indexed="8"/>
            <rFont val="Tahoma"/>
            <family val="2"/>
          </rPr>
          <t>Microsoft Office User:</t>
        </r>
        <r>
          <rPr>
            <sz val="10"/>
            <color indexed="8"/>
            <rFont val="Tahoma"/>
            <family val="2"/>
          </rPr>
          <t xml:space="preserve">
</t>
        </r>
        <r>
          <rPr>
            <sz val="10"/>
            <color indexed="8"/>
            <rFont val="Tahoma"/>
            <family val="2"/>
          </rPr>
          <t>Relacionar el detalle del retraso, en coherencia con la programación de cada periodo. De presentarse esta situación es obligatorio diligenciar este campo.</t>
        </r>
      </text>
    </comment>
    <comment ref="AY5" authorId="0" shapeId="0" xr:uid="{00000000-0006-0000-0500-000003000000}">
      <text>
        <r>
          <rPr>
            <b/>
            <sz val="10"/>
            <color indexed="8"/>
            <rFont val="Tahoma"/>
            <family val="2"/>
          </rPr>
          <t>Microsoft Office User:</t>
        </r>
        <r>
          <rPr>
            <sz val="10"/>
            <color indexed="8"/>
            <rFont val="Tahoma"/>
            <family val="2"/>
          </rPr>
          <t xml:space="preserve">
</t>
        </r>
        <r>
          <rPr>
            <sz val="10"/>
            <color indexed="8"/>
            <rFont val="Tahoma"/>
            <family val="2"/>
          </rPr>
          <t xml:space="preserve">Relacionar la descripción de las alternativas de solución </t>
        </r>
      </text>
    </comment>
    <comment ref="B11" authorId="0" shapeId="0" xr:uid="{00000000-0006-0000-0500-000004000000}">
      <text>
        <r>
          <rPr>
            <b/>
            <sz val="10"/>
            <color indexed="8"/>
            <rFont val="Tahoma"/>
            <family val="2"/>
          </rPr>
          <t>Microsoft Office User:</t>
        </r>
        <r>
          <rPr>
            <sz val="10"/>
            <color indexed="8"/>
            <rFont val="Tahoma"/>
            <family val="2"/>
          </rPr>
          <t xml:space="preserve">
</t>
        </r>
        <r>
          <rPr>
            <sz val="10"/>
            <color indexed="8"/>
            <rFont val="Tahoma"/>
            <family val="2"/>
          </rPr>
          <t xml:space="preserve">Seleccionar el nivel del indicador a reportar y relacionar el código asignado del indicador a medir segun: SEGPLAN, PMR, número de actividad, etc). La codificación se puede consultar en la pestaña de  generalidades.
</t>
        </r>
      </text>
    </comment>
    <comment ref="J11" authorId="0" shapeId="0" xr:uid="{00000000-0006-0000-0500-000005000000}">
      <text>
        <r>
          <rPr>
            <b/>
            <sz val="10"/>
            <color indexed="8"/>
            <rFont val="Tahoma"/>
            <family val="2"/>
          </rPr>
          <t>Microsoft Office User:</t>
        </r>
        <r>
          <rPr>
            <sz val="10"/>
            <color indexed="8"/>
            <rFont val="Tahoma"/>
            <family val="2"/>
          </rPr>
          <t xml:space="preserve">
</t>
        </r>
        <r>
          <rPr>
            <sz val="10"/>
            <color indexed="8"/>
            <rFont val="Tahoma"/>
            <family val="2"/>
          </rPr>
          <t xml:space="preserve">Corresponde a la meta PDD o meta proyecto articulada con el indicador a medir.
</t>
        </r>
        <r>
          <rPr>
            <sz val="10"/>
            <color indexed="8"/>
            <rFont val="Tahoma"/>
            <family val="2"/>
          </rPr>
          <t xml:space="preserve">Así mismo se podrá establecer una meta nueva en caso de evidenciar la necesidad. </t>
        </r>
      </text>
    </comment>
    <comment ref="K11" authorId="0" shapeId="0" xr:uid="{00000000-0006-0000-0500-000006000000}">
      <text>
        <r>
          <rPr>
            <b/>
            <sz val="10"/>
            <color indexed="8"/>
            <rFont val="Tahoma"/>
            <family val="2"/>
          </rPr>
          <t>Microsoft Office User:</t>
        </r>
        <r>
          <rPr>
            <sz val="10"/>
            <color indexed="8"/>
            <rFont val="Tahoma"/>
            <family val="2"/>
          </rPr>
          <t xml:space="preserve">
</t>
        </r>
        <r>
          <rPr>
            <sz val="10"/>
            <color indexed="8"/>
            <rFont val="Tahoma"/>
            <family val="2"/>
          </rPr>
          <t xml:space="preserve">Detallar la expresión cualitativa del indicador.
</t>
        </r>
        <r>
          <rPr>
            <sz val="10"/>
            <color indexed="8"/>
            <rFont val="Tahoma"/>
            <family val="2"/>
          </rPr>
          <t>Objeto + condición deseada del objeto (verbo conjugado) + elementos adicionales de contexto descriptivo</t>
        </r>
      </text>
    </comment>
    <comment ref="L11" authorId="0" shapeId="0" xr:uid="{00000000-0006-0000-0500-000007000000}">
      <text>
        <r>
          <rPr>
            <b/>
            <sz val="10"/>
            <color indexed="8"/>
            <rFont val="Tahoma"/>
            <family val="2"/>
          </rPr>
          <t>Microsoft Office User:</t>
        </r>
        <r>
          <rPr>
            <sz val="10"/>
            <color indexed="8"/>
            <rFont val="Tahoma"/>
            <family val="2"/>
          </rPr>
          <t xml:space="preserve">
</t>
        </r>
        <r>
          <rPr>
            <sz val="10"/>
            <color indexed="8"/>
            <rFont val="Tahoma"/>
            <family val="2"/>
          </rPr>
          <t xml:space="preserve">En coherencia con los mediciones establecidas por la SDH, Corresponde a:
</t>
        </r>
        <r>
          <rPr>
            <sz val="10"/>
            <color indexed="8"/>
            <rFont val="Tahoma"/>
            <family val="2"/>
          </rPr>
          <t xml:space="preserve">Suma 
</t>
        </r>
        <r>
          <rPr>
            <sz val="10"/>
            <color indexed="8"/>
            <rFont val="Tahoma"/>
            <family val="2"/>
          </rPr>
          <t xml:space="preserve">Creciente
</t>
        </r>
        <r>
          <rPr>
            <sz val="10"/>
            <color indexed="8"/>
            <rFont val="Tahoma"/>
            <family val="2"/>
          </rPr>
          <t xml:space="preserve">Decreciente
</t>
        </r>
        <r>
          <rPr>
            <sz val="10"/>
            <color indexed="8"/>
            <rFont val="Tahoma"/>
            <family val="2"/>
          </rPr>
          <t>Constante</t>
        </r>
      </text>
    </comment>
    <comment ref="O11" authorId="0" shapeId="0" xr:uid="{00000000-0006-0000-0500-000008000000}">
      <text>
        <r>
          <rPr>
            <b/>
            <sz val="10"/>
            <color indexed="8"/>
            <rFont val="Tahoma"/>
            <family val="2"/>
          </rPr>
          <t>Microsoft Office User:</t>
        </r>
        <r>
          <rPr>
            <sz val="10"/>
            <color indexed="8"/>
            <rFont val="Tahoma"/>
            <family val="2"/>
          </rPr>
          <t xml:space="preserve">
</t>
        </r>
        <r>
          <rPr>
            <sz val="10"/>
            <color indexed="8"/>
            <rFont val="Tahoma"/>
            <family val="2"/>
          </rPr>
          <t>Corresponde a la descripción detallada de la medición del indicador y la formula del mismo</t>
        </r>
      </text>
    </comment>
    <comment ref="U11" authorId="0" shapeId="0" xr:uid="{00000000-0006-0000-0500-000009000000}">
      <text>
        <r>
          <rPr>
            <b/>
            <sz val="10"/>
            <color indexed="8"/>
            <rFont val="Tahoma"/>
            <family val="2"/>
          </rPr>
          <t>Microsoft Office User:</t>
        </r>
        <r>
          <rPr>
            <sz val="10"/>
            <color indexed="8"/>
            <rFont val="Tahoma"/>
            <family val="2"/>
          </rPr>
          <t xml:space="preserve">
</t>
        </r>
        <r>
          <rPr>
            <sz val="10"/>
            <color indexed="8"/>
            <rFont val="Tahoma"/>
            <family val="2"/>
          </rPr>
          <t xml:space="preserve">Se debe establecer la periodicidad de la medicicion del indicador y del reporte del seguimiento </t>
        </r>
      </text>
    </comment>
  </commentList>
</comments>
</file>

<file path=xl/sharedStrings.xml><?xml version="1.0" encoding="utf-8"?>
<sst xmlns="http://schemas.openxmlformats.org/spreadsheetml/2006/main" count="1512" uniqueCount="534">
  <si>
    <t>SECRETARÍA DISTRITAL DE LA MUJER</t>
  </si>
  <si>
    <t>Código: DE-FO-05</t>
  </si>
  <si>
    <t xml:space="preserve">DIRECCIONAMIENTO ESTRATEGICO </t>
  </si>
  <si>
    <t>Versión: 08</t>
  </si>
  <si>
    <t xml:space="preserve">FORMULACIÓN Y SEGUIMIENTO  PLAN DE ACCIÓN </t>
  </si>
  <si>
    <t>Fecha de Emisión: 4 de enero de 2022</t>
  </si>
  <si>
    <t>Página 1 de 3</t>
  </si>
  <si>
    <t>PERIODO REPORTADO</t>
  </si>
  <si>
    <t>FECHA DE REPORTE</t>
  </si>
  <si>
    <t>TIPO DE REPORTE</t>
  </si>
  <si>
    <t>FORMULACION</t>
  </si>
  <si>
    <t>ACTUALIZACION</t>
  </si>
  <si>
    <t>X</t>
  </si>
  <si>
    <t>SEGUIMIENTO</t>
  </si>
  <si>
    <t>NOMBRE DEL PROYECTO</t>
  </si>
  <si>
    <t>7738 - Implementación de las Políticas Públicas lideradas por la Secretaría de la Mujer y Transversalización de género para promover igualdad, desarrollo de capacidades y reconocimiento de las mujeres en Bogotá</t>
  </si>
  <si>
    <t>PROPÓSITO</t>
  </si>
  <si>
    <t>1- Hacer un nuevo contrato social con igualdad de oportunidades para la inclusión social, productiva y política</t>
  </si>
  <si>
    <t>LOGRO</t>
  </si>
  <si>
    <t>3 - Implementar el sistema distrital de cuidado y la estrategia de transversalización y territorialización de los enfoques de género y diferencial para garantizar la igualdad de género, los derechos de las mujeres y el desarrollo de capacidades de la ciudadanía en el nivel distrital y local</t>
  </si>
  <si>
    <t>PROGRAMA</t>
  </si>
  <si>
    <t>5 - Promoción de la igualdad, el desarrollo de capacidades y el reconocimiento de las mujeres</t>
  </si>
  <si>
    <t>DESCRIPCIÓN DE LA META (ACTIVIDAD MGA)</t>
  </si>
  <si>
    <t>1 - Acompañar técnicamente a 15 sectores de la Administración Distrital en la inclusión del enfoque de género en las políticas, planes,  programas y proyectos así como en su cultura organizacional e institucional</t>
  </si>
  <si>
    <t xml:space="preserve">MAGNITUD META VIGENCIA ACTUAL	</t>
  </si>
  <si>
    <t>PONDERACIÓN META (%)</t>
  </si>
  <si>
    <t>EJECUCIÓN PRESUPUESTAL DEL PROYECTO</t>
  </si>
  <si>
    <t>RESERVAS VIGENCIA ANTERIOR (en pesos, sin decimales)</t>
  </si>
  <si>
    <t>PRESUPUESTO ASIGNADO EN LA VIGENCIA ACTUAL (en pesos, sin decimales)</t>
  </si>
  <si>
    <t>ENE</t>
  </si>
  <si>
    <t>FEB</t>
  </si>
  <si>
    <t>MAR</t>
  </si>
  <si>
    <t>ABR</t>
  </si>
  <si>
    <t>MAY</t>
  </si>
  <si>
    <t>JUN</t>
  </si>
  <si>
    <t>JUL</t>
  </si>
  <si>
    <t>AGO</t>
  </si>
  <si>
    <t>SEP</t>
  </si>
  <si>
    <t>OCT</t>
  </si>
  <si>
    <t>NOV</t>
  </si>
  <si>
    <t>DIC</t>
  </si>
  <si>
    <t>TOTAL</t>
  </si>
  <si>
    <t>AVANCE</t>
  </si>
  <si>
    <t>PROGRAMACION DE COMPROMISOS</t>
  </si>
  <si>
    <t>COMPROMISOS</t>
  </si>
  <si>
    <t>PROGRAMACION DE GIROS</t>
  </si>
  <si>
    <t>GIROS</t>
  </si>
  <si>
    <t xml:space="preserve">REPORTE METAS VIGENCIA ANTERIOR - Pendientes de cumplir por contratos sin ejecutar a 31.DIC (Reservas Presupuestales) </t>
  </si>
  <si>
    <t>DESCRIPCIÓN DE LA META (ACTIVIDAD)</t>
  </si>
  <si>
    <t>PROG.</t>
  </si>
  <si>
    <t>AVANCE MENSUAL</t>
  </si>
  <si>
    <t>DESCRIPCIÓN CUALITATIVA DEL AVANCE POR META
(Logros y beneficios, y retrasos y alternativas de solución (2.000 caracteres))</t>
  </si>
  <si>
    <t>N/A</t>
  </si>
  <si>
    <t>Los valores de reservas presupuestales corresponden a la adición de los contratos de prestación de servicios N° 20, 304 y 305 de 2021 hasta el 11 de enero de 2022 para realización de informes de cierre y avance en la etapa contractual de la vigencia 2022; así mismo existe un saldo por la adición y prórroga del contrato N°724 de 2021 de operador logístico. Por lo anterior, los giros de las reservas presupuestales se verán reflejados a partir del mes de febrero de 2022</t>
  </si>
  <si>
    <t>REPORTE METAS VIGENCIA (Ejecución vigencia)</t>
  </si>
  <si>
    <t xml:space="preserve">DESCRIPCIÓN DE LA META (ACTIVIDAD) </t>
  </si>
  <si>
    <t>PONDERACIÓN META</t>
  </si>
  <si>
    <t xml:space="preserve">AVANCE DE META </t>
  </si>
  <si>
    <t>DESCRIPCIÓN CUALITATIVA DEL AVANCE POR META</t>
  </si>
  <si>
    <t>Avances y Logros (2.000 caracteres)</t>
  </si>
  <si>
    <t>Retrasos y Alternativas de solución (1.000 caracteres)</t>
  </si>
  <si>
    <t>Beneficios</t>
  </si>
  <si>
    <t>Programación</t>
  </si>
  <si>
    <t xml:space="preserve">Se logró avanzar en la elaboración y envío de la propuesta de logros de Transversalización de género a los 15 sectores de la Administración Distrital vigencia 2022. Se realizó el acompañamiento técnico para la transversalización del enfoque de género a los 15 sectores de la Administración.  Se finalizó la propuesta de adecuación de ETG y PIOEG 2022 y se envío a los 15 sectores. Se elaboró el documento técnico de la estrategia de transversalización, su respectivo lineamiento y  la hoja de ruta para la implementación de la ETG. Se envió el   primer reporte de implementación del TPIEG a SDH y SDP, se remitió el documento final de categorías y subcategorías del TPIEG y el documento de codificación a la SDH y SDP. Proyección de criterios de elegibilidad de las 25 entidades que participara en la primera fase del SIGD. Definición de listado de entidades a participar  del pilotaje del SIGD. </t>
  </si>
  <si>
    <t xml:space="preserve">No se presentaron retrasos ni dificultades </t>
  </si>
  <si>
    <t xml:space="preserve">*Beneficiarios/as: las personas contratistas y funcionarias de las entidades públicas del Distrito y de  forma indirecta la Mujeres desde  sus  diversidades de Bogotá D.C.
**Beneficios: Conocimiento e insumos técnicos y metododológicos para la transversalización del enfoque de género de manera que se favorezca la adecuación institucional, la transformación de la cultura organizacional y la garantia de derechos de las mujeres desde la misionalidad de cada uno de los sectores de la Administración Distrital. </t>
  </si>
  <si>
    <t>Ejecución</t>
  </si>
  <si>
    <t>DESCRIPCIÓN DE LA ACTIVIDAD (ACCIÓN)</t>
  </si>
  <si>
    <t>PONDERACIÓN VERTICAL (Porcentual)</t>
  </si>
  <si>
    <t>CRONOGRAMA %</t>
  </si>
  <si>
    <t>DESCRIPCIÓN CUALITATIVA DEL AVANCE POR ACTIVIDAD</t>
  </si>
  <si>
    <t>CRITERIOS DE SEGUIMIENTO</t>
  </si>
  <si>
    <t>MES 1</t>
  </si>
  <si>
    <t>MES 2</t>
  </si>
  <si>
    <t>MES 3</t>
  </si>
  <si>
    <t>MES 4</t>
  </si>
  <si>
    <t>MES 5</t>
  </si>
  <si>
    <t>MES 6</t>
  </si>
  <si>
    <t>MES 7</t>
  </si>
  <si>
    <t>MES 8</t>
  </si>
  <si>
    <t>MES 9</t>
  </si>
  <si>
    <t>MES 10</t>
  </si>
  <si>
    <t>MES 11</t>
  </si>
  <si>
    <t>MES 12</t>
  </si>
  <si>
    <t>ACUMULADO</t>
  </si>
  <si>
    <t xml:space="preserve">Logros y beneficios y Retrasos y alternativas de solución (2.000 caracteres) </t>
  </si>
  <si>
    <t xml:space="preserve">1.Realizar el acompañamiento técnico para la definición de acciones de la Estrategia de Transversalización del Enfoque de Género, el Plan de Igualdad de Oportunidades para la Equidad de Género y los logros de transversalización en los 15 sectores. </t>
  </si>
  <si>
    <t xml:space="preserve">Definición de las actividades generales de la estrategia de transversalización 2022 a incluir en la matriz de reporte de la implementación de acciones de los 15 sectores. Presentación de profesionales de asistencia técnica para la transversalización del enfoque de género a los sectores. Elaboración y envío de la propuesta de Logros de Transversalización 2022 a los 15 sectores de la Administración Distrital.Se envió la propuesta de los 61 logros de Transversalización de género a los 15 sectores de la Administración Distrital vigencia 2022. Se finalizó la propuesta de adecuación de ETG y PIOEG 2022 para los 15 sectores. Se envió la propuesta de adecuación de ETG y PIOEG 2022 a los 15 sectores. Retroalimentación de propuesta de adecuación ETG-PIOEG sectores de JUR HAB GEP.
</t>
  </si>
  <si>
    <r>
      <t>2.Realizar acompañamiento técnico para la implementación del enfoque de género en acciones para la adecuación y transformación de la cultura institucional de los sectores de la administración distrital, sus entidades adscritas y vinculadas</t>
    </r>
    <r>
      <rPr>
        <sz val="11"/>
        <color indexed="10"/>
        <rFont val="Times New Roman"/>
        <family val="1"/>
      </rPr>
      <t xml:space="preserve">.  </t>
    </r>
  </si>
  <si>
    <t>SAL: Doc Téc plan de bienestar Subred sur. MOV: Doc Téc para la incorporación del enfoque de género en la Operadora Distrital de Transporte.  MOV: Con téc Política de género para el talento humano. Se elaboró el documento técnico de recomendaciones para la conmemoración del Día internacional de los derechos de las mujeres 2022 y la Ficha metodológica 8M para adelantar las sensibilizaciones con los sectores. JUR: Concepto técnico Circular para el abordaje disciplinario en casos de violencia o discriminación contra la mujer. PLA: Concepto técnico bullets y folleto implementación de metodología resolución 2210 de 2021. TPIEG: bullets para la alcaldesa sobre el TPIEG. SAL: Documento Técnico Plan de Bienestar sector salud. MOV: Conc. Tec. Modificación DTO. 495/2019 “Por medio del cual se crean el Consejo Consultivo el Consejo Distrital y los Consejos Locales de la Bicicleta. Conc. Téc PMR-IDU 2022. GOB: Conc. Téc. DTO 563 /2015 (manifestaciones públicas y protesta social). EDU: Mesa de prevención de las violencias en Universidades SED y SDMujer. HAB: Reporte plan de acción mesa de trabajo con SDHT.. CUL: Con Téc. indicadores ficha PMR de la SDH. MUJ: Ficha de sensibilización ETG- CIOM. Comité técnico participación mesa SOFIA plan de acción 2022 PLA: Metodología y presentación para el taller sobre transversalización del enfoque de género a los equipos de participación y de las UTL de la SDP.</t>
  </si>
  <si>
    <r>
      <t>3. Realizar el acompañamiento técnico para la implementación de acciones, en el marco de la transversalización del enfoque de género en la labor misional de los sectores de la administración distrital, sus entidades adscritas y vinculadas</t>
    </r>
    <r>
      <rPr>
        <sz val="11"/>
        <color indexed="10"/>
        <rFont val="Times New Roman"/>
        <family val="1"/>
      </rPr>
      <t xml:space="preserve">.  </t>
    </r>
  </si>
  <si>
    <t xml:space="preserve">INT- SAL: Propuesta de salud mental CODFA. SEG: Ficha metodológica y presentación Casa Libertad. HAC: Documento Técnico caracterización mujeres loteras de la Lotería de Bogotá. HAB: Concepto técnico Instrumento socio- ocupacional de la SDDE dentro de la Estrategia de Mujeres que construyen. ED: Concepto técnico Comité Distrital de Convivencia Escolar sobre orientaciones a los Comités Institucionales de Convivencia Escolar. INT SOC: bullets para la participación de la directora de la DDDP en el evento “El Plan para las Familias de Bogotá". ) HAB: Conc. Téc. PP de Ruralidad. Conc Téc.Politica Pública de Servicios Públicos   mujeres rurales.  SAL: informe de gestión del primer trimestre 2022 comité Intersectorial Distrital de salud. Bullets salud mental y saludSyR. Plan de acción comité de lactancia. Plan de acción comité intersectorial de salud. MUJ: Ficha de resultados de sensibilización ETG - CCM.  GOB: Ficha de resultados sensibilización "Goles en Paz 2.0” 
</t>
  </si>
  <si>
    <t xml:space="preserve">4. Elaborar documentos, manuales, lineamientos, informes y guías para la implementación de la estrategia de transversalización del enfoque de género para la adecuación y transformación de la cultura organizacional de los 15 sectores de la administración distrital. </t>
  </si>
  <si>
    <t>5. Apoyar la implementación del TPIEG a través  de la mesa tripartita entre SDP, SDH y SDMujer (aportes a documento, correalización de informes, participación en mesas, sensibilizaciones)</t>
  </si>
  <si>
    <t xml:space="preserve">Se envió el   primer reporte de implementación del TPIEG a SDH y SDP. Se ajustó el documento de categorías y subcategorías del TPIEG. Se realizaron los ajustes del cronograma, de acuerdo a las sugerencias realizadas por la SDP y SDH, este fue enviado a cada sector.
Se realizó el segundo Comité Tripartito del TPIEG (11/02/22), en este espacio se revisaron los avances de los compromisos establecidos en el primer comité. Se remitió el documento final de categorías y subcategorías y el documento de codificación a la SDH y SDP. Se emitió concepto técnico sobre la marcación directa en el TPIEG y marcación del impacto en el trazador de paz, frente al proyecto 1781 de la localidad de la Candelaria. Se realizó el tercer y cuarto Comité Tripartito del TPIEG (4,18/03/22), se revisaron los avances de los compromisos establecidos. Se entrega de manera oficial el documento del primer reporte del TPIEG para la vigencia 2021a SDP y SDH. 
</t>
  </si>
  <si>
    <t>6. Llevar a cabo el diseño y ejecución del sello de igualdad y equidad de género</t>
  </si>
  <si>
    <t>Realización de la evaluación de las propuestas presentadas de la firma que ejecutará el sello en los sectores.  Se trabajó en la propuesta de criterios de elegibilidad de las 25 entidades para dar cuenta del inicio del diagnóstico de la primera fase del sello.  Contacto inicial con la consultora encargada de la puesta en marcha y pedagogía del SIGD, socialización de la estrategia de transversalización de la SDMujer y retroalimentación del plan de trabajo preliminar diseñado por la firma. Definición de listado de entidades a participar  del pilotaje del SIGD, documento sobre articulación de módulos del SIGD con la ETGD, como insumo para la consultora, elaboración de bullets como parte de los preparativos del lanzamiento del SIGD.</t>
  </si>
  <si>
    <t>*Incluir tantas filas sean necesarias</t>
  </si>
  <si>
    <t>4 - Realizar el seguimiento de 2 Políticas Públicas lideradas por la Secretaría Distrital de la Mujer</t>
  </si>
  <si>
    <t>Los valores de reservas presupuestales corresponden a la adición de los contratos de prestación de servicios N° 20, 304 y 305 de 2021 hasta el 11 de enero de 2022 para realización de informes de cierre y avance en la etapa contractual de la vigencia 2022; así mismo existe un saldo por la adición y prórroga del contrato N°724 de 2021 de operador logístico., contrato de fotocopiado que tiene vigencia hasta el mes de marzo de 2022 y un saldo pendiente de girar por la compra de computadores contratado a través de la tienda virtual del Estado Colombiano por medio del Acuerdo Marco de Precios No. CCE-925-AMP-2019. Por lo anterior, los giros de las reservas presupuestales se verán reflejados a partir del mes de febrero de 2022</t>
  </si>
  <si>
    <t xml:space="preserve">Se realizó ajuste del documento Balance de la implementación de la PPMyEG: PIOEG - 2021 a remitirse al CDPS y al Concejo de Bogotá. Se realizó revisión, análisis y consolidación del reporte de logros de transversalización de género a corte del 31 de dic 2021, así como la proyección del informe final logros de transversalización de género, vigencia 2021. 
Se realizó consolidación de las matrices de plan acción 2021 de la PPMyEG y PPASP conforme a los reportes oficiales recibidos por los sectores.
Se realizó retroalimentación a los reportes oficiales de cierre recibidos de los planes de acción 2021 de la PPASP y PPMyEG, así como asistencia técnica al equipo de referentas de género frente a la retroalimentación del PIOEG y ETG - 2021. Se realizó acompañamiento técnico a las mesas de implementación de la PPMyEG y PPASP incorporando en la agenda recomendaciones generales asociadas a la cualificación de los reportes de los planes de acción.
Se acompañó técnicamente la revisión de la concertación de los logros de transversalización de género 2022. Se avanza en la revisión técnica de la propuesta de concertación de la matriz de PIOEG y ETG realizadas por las profesionales de transversalización de género. Se solicitó reporte de seguimiento de Plan de Acción primer trimestre de la PPMyEG y PPASP y se han empezado a realizar las retroalimentaciones conforme han llegado los reportes oficiales.
Se socializó en la UTA el avance de las políticas públicas que lidera la Sdmujer correspondiente al seguimiento de los años 2020 y 2021.
</t>
  </si>
  <si>
    <t>No se presentaron retrasos</t>
  </si>
  <si>
    <t>A través de las acciones desarrolladas la ciudadanía tiene acceso a información oportuna, de calidad y completa sobre los avances en la implementación y ejecución de lo concertado en los planes de acción de la PPMyEG y PPASP. De igual manera, los sectores cualifican sus reportes conforme los lineamientos de seguimiento de la SDP.</t>
  </si>
  <si>
    <t>No</t>
  </si>
  <si>
    <t>7. Realizar el seguimiento, la verificación, consolidación, análisis y reporte de información relacionada con la implementación de la Política Pública de Mujeres y Equidad de Género,  a partir de su plan de acción, y la implementación de los productos a cargo de la DDDP: la Estrategia de Transversalización de Género y del Plan de Igualdad de Oportunidades para la Equidad de Genero</t>
  </si>
  <si>
    <t xml:space="preserve">Se solicitó reporte de seguimiento de Plan de Acción primer trimestre de la PPMyEG y se ha realizado revisión y retroalimentación de la información recibida.
Se realizó actualización del documento Balance de la implementación de la PPMyEG: PIOEG con corte a diciembre de 2021 a remitirse al CDPS y al Concejo de Bogotá. Se realizó revisión, análisis y consolidación del reporte de logros de transversalización de género a corte del 31 de dic 2021, así como informe final vigencia 2021, se acompañó técnicamente la concertación de los logros de transversalización de género 2022 y el seguimiento a corte de abril.
Se retroalimentó el reporte de plan de acción IV Trimestre 2021 de la PPMyEG, se consolidaron las matrices de plan de acción y se realizó informe de la política. 
Se realizó acompañamiento técnico a las mesas de implementación de la PPMyEG incorporando en la agenda recomendaciones generales asociadas a la cualificación de los reportes de los planes de acción. 
Se socializó en la UTA el avance de las políticas públicas que lidera la Sdmujer correspondiente al seguimiento de los años 2020 y 2021
Se realizó seguimiento al Plan de Acción del Programa Ciudades Seguras para las Mujeres cierre 2021 y primer trimestre 2022
</t>
  </si>
  <si>
    <t>8. Realizar el seguimiento, la verificación, consolidación, análisis y reporte de información relacionada con la implementación de la Política Pública de Actividades Sexuales Pagadas,  a partir de su plan de acción.</t>
  </si>
  <si>
    <t xml:space="preserve">Se solicitó reporte de seguimiento de Plan de Acción primer trimestre de la PPMyEG y se avanzó en la revisión y retroalimentación de los reportes oficiales recibidos.
Se realizó retroalimentación al reporte de plan de acción de la PPASP del IV trimestre de los sectores responsables y corresponsables de su implementación, se realizó consolidación de matriz con semaforización de avance de productos e informe de cierre 2021.
</t>
  </si>
  <si>
    <t>9. Elaborar documento guía metodológica sobre el seguimiento  con enfoque de género</t>
  </si>
  <si>
    <t>Se realizó revisión bibliográfica, de ejercicios de buenas prácticas y se cuenta con la formulación de una estructura preliminar.</t>
  </si>
  <si>
    <t>5 - Acompañar el 100% la incorporación del enfoque de género y  la implementación de siete derechos de la PPMyEG</t>
  </si>
  <si>
    <t>Durante el período no hubo retrasos</t>
  </si>
  <si>
    <t xml:space="preserve">Las metodologías de sensibilización sobre enfoques y derechos aportan al reconocimiento de los derechos de las mujeres y a eliminar los estereotipos de género asociados a discriminaciones y violencias contra ellas. 
Los documentos técnicos aportan a la implementación del enfoque de género por parte de las entidades distritales y otros actores clave  y a la toma de decisiones respecto a planes, programas, proyectos y estrategias que garanticen los derechos de las mujeres y promuevan la equidad de género en el Distrito Capital. 
La propuesta de PIOEG permite a las entidades distritales implementar acciones afirmativas dirigidas a garantizar la equidad de género para las mujeres en sus diferencias y diversidad. </t>
  </si>
  <si>
    <t>10. Coordinar y acompañar el desarrollo de estrategias que contribuyan a la implementación de 7 derechos de la PPMyEG en las entidades de la administración distrital, así como con universidades, sector privado, ONGs y sociedad civil</t>
  </si>
  <si>
    <r>
      <t>DEE:</t>
    </r>
    <r>
      <rPr>
        <sz val="11"/>
        <rFont val="Times New Roman"/>
        <family val="1"/>
      </rPr>
      <t xml:space="preserve"> Avances documento, portafolio e insumos estrategia universidades. Articulación interna, U.Distrital, S.Educ y Mesa Universidades. Documento estrategia colegios. </t>
    </r>
    <r>
      <rPr>
        <u/>
        <sz val="11"/>
        <rFont val="Times New Roman"/>
        <family val="1"/>
      </rPr>
      <t>SP-DEE</t>
    </r>
    <r>
      <rPr>
        <sz val="11"/>
        <rFont val="Times New Roman"/>
        <family val="1"/>
      </rPr>
      <t xml:space="preserve">: Articulación universidad JN Corpas y Facultad Enfermería UNAL </t>
    </r>
    <r>
      <rPr>
        <u/>
        <sz val="11"/>
        <rFont val="Times New Roman"/>
        <family val="1"/>
      </rPr>
      <t>Paz:</t>
    </r>
    <r>
      <rPr>
        <sz val="11"/>
        <rFont val="Times New Roman"/>
        <family val="1"/>
      </rPr>
      <t xml:space="preserve"> Articulación intersectorial: territorios PDET, mesa enfoque diferencial, comisión nacional reincorporación, ruta protección lideresas, Consejo Paz, mesa pueblos indígenas, comité justicia transicional, identif. victorias tempranas. Articulación interna pruebas ICFES y Saber mujeres reincorporadas. </t>
    </r>
    <r>
      <rPr>
        <u/>
        <sz val="11"/>
        <rFont val="Times New Roman"/>
        <family val="1"/>
      </rPr>
      <t>PyR:</t>
    </r>
    <r>
      <rPr>
        <sz val="11"/>
        <rFont val="Times New Roman"/>
        <family val="1"/>
      </rPr>
      <t xml:space="preserve"> Articulación interna Acuerdo participación niñas, estrategia 50/50, PP Acción Comunal y Decreto movilización social. </t>
    </r>
    <r>
      <rPr>
        <u/>
        <sz val="11"/>
        <rFont val="Times New Roman"/>
        <family val="1"/>
      </rPr>
      <t>PyR-DEE-DCLS-PC</t>
    </r>
    <r>
      <rPr>
        <sz val="11"/>
        <rFont val="Times New Roman"/>
        <family val="1"/>
      </rPr>
      <t xml:space="preserve">: Apoyo proceso eleccionario CCM: convocatoria y apoyo asambleas eleccionarias 3 derechos, 3 diversidades, 2 localidades. </t>
    </r>
    <r>
      <rPr>
        <u/>
        <sz val="11"/>
        <rFont val="Times New Roman"/>
        <family val="1"/>
      </rPr>
      <t>TID:</t>
    </r>
    <r>
      <rPr>
        <sz val="11"/>
        <rFont val="Times New Roman"/>
        <family val="1"/>
      </rPr>
      <t xml:space="preserve"> Ajustes manual buenas prácticas sector transporte, orientaciones técnicas proyectos empleo y generación ingresos mujeres; articulación S.DesEcon. </t>
    </r>
    <r>
      <rPr>
        <u/>
        <sz val="11"/>
        <rFont val="Times New Roman"/>
        <family val="1"/>
      </rPr>
      <t>SP</t>
    </r>
    <r>
      <rPr>
        <sz val="11"/>
        <rFont val="Times New Roman"/>
        <family val="1"/>
      </rPr>
      <t xml:space="preserve">: Revisión insumos OMEG barreras acceso salud. Articulación intersectorial: IVE, parto humanizado, salud mental, prevención maternidades tempranas, lactancia materna; avances estrategia aborto. </t>
    </r>
    <r>
      <rPr>
        <u/>
        <sz val="11"/>
        <rFont val="Times New Roman"/>
        <family val="1"/>
      </rPr>
      <t>Hábitat:</t>
    </r>
    <r>
      <rPr>
        <sz val="11"/>
        <rFont val="Times New Roman"/>
        <family val="1"/>
      </rPr>
      <t xml:space="preserve"> Articulación intersectorial: SDHáb, UAESP, asentamientos humanos, Empresa Renovación Urbana, planes maestros e instrumentos reglamentarios POT, SDPlan, Sistema Cuidado, plan Bosque Bavaria, PP ruralidad y servicios públicos. </t>
    </r>
    <r>
      <rPr>
        <u/>
        <sz val="11"/>
        <rFont val="Times New Roman"/>
        <family val="1"/>
      </rPr>
      <t>PRIV:</t>
    </r>
    <r>
      <rPr>
        <sz val="11"/>
        <rFont val="Times New Roman"/>
        <family val="1"/>
      </rPr>
      <t xml:space="preserve"> Avances documento, autodiagnóstico y anexos estrategia transversalización. Portafolio sector privado. Articulación empresas: Google, Sodexo, Adidas, DIDI Foods, agencia empleo Colsubsidio, Camacol, GOYn-Corona, CEMEX, Xuus, Tigo, Consorcio AK 68, Wom, TGI, Emtelco. Articulación grupo temático Género, Empresa y DDHH. </t>
    </r>
    <r>
      <rPr>
        <u/>
        <sz val="11"/>
        <rFont val="Times New Roman"/>
        <family val="1"/>
      </rPr>
      <t>DCLS:</t>
    </r>
    <r>
      <rPr>
        <sz val="11"/>
        <rFont val="Times New Roman"/>
        <family val="1"/>
      </rPr>
      <t xml:space="preserve"> Avance manual comunicación empresa privada. Articulación intersectorial: cultura ciudadana y evento SOFA. </t>
    </r>
    <r>
      <rPr>
        <u/>
        <sz val="11"/>
        <rFont val="Times New Roman"/>
        <family val="1"/>
      </rPr>
      <t>TID-PRIV</t>
    </r>
    <r>
      <rPr>
        <sz val="11"/>
        <rFont val="Times New Roman"/>
        <family val="1"/>
      </rPr>
      <t xml:space="preserve">: Articulación equipo empleo Subsecretaría y sello de género.  </t>
    </r>
    <r>
      <rPr>
        <u/>
        <sz val="11"/>
        <rFont val="Times New Roman"/>
        <family val="1"/>
      </rPr>
      <t>7D</t>
    </r>
    <r>
      <rPr>
        <sz val="11"/>
        <rFont val="Times New Roman"/>
        <family val="1"/>
      </rPr>
      <t>: Ajustes PIOEG. Ajustes orientaciones garantía derechos y anexos talento humano Universidades.</t>
    </r>
  </si>
  <si>
    <t>11. Elaborar material pedagógico y metodológico para los procesos de información y sensibilización a los 15 sectores de la administración distrital e implementarlo, con el fin de incorporar el enfoque de género y los 7 derechos priorizados en la PPMyEG a cargo de la Dirección de Derechos y Diseño de Política</t>
  </si>
  <si>
    <r>
      <t>7D</t>
    </r>
    <r>
      <rPr>
        <sz val="11"/>
        <rFont val="Times New Roman"/>
        <family val="1"/>
      </rPr>
      <t xml:space="preserve">: Propuesta preliminar estructura metodologías y temas clave. Diseño formulario identificación temas clave por sector para diligenciamiento equipo transversalización DDDP. 15 reuniones concertación temas por sector con equipo trasnversalización DDDP. Concertación propuesta definitiva temas estratégicos sensibilización sectores con DDDP y acuerdos para avanzar en diseño. </t>
    </r>
    <r>
      <rPr>
        <u/>
        <sz val="11"/>
        <rFont val="Times New Roman"/>
        <family val="1"/>
      </rPr>
      <t>Cultura:</t>
    </r>
    <r>
      <rPr>
        <sz val="11"/>
        <rFont val="Times New Roman"/>
        <family val="1"/>
      </rPr>
      <t xml:space="preserve"> Sensibilización: masculinidades a S.Gob, IDIGER, Goles en paz; comunicación no sexista a S.Cult, IDRD, IDPC, IDARTES, FUGA, OFB; socialización manual comunicación en UTA. Ajustes material masculinidades sector privado y universidades. </t>
    </r>
    <r>
      <rPr>
        <u/>
        <sz val="11"/>
        <rFont val="Times New Roman"/>
        <family val="1"/>
      </rPr>
      <t>Hábitat:</t>
    </r>
    <r>
      <rPr>
        <sz val="11"/>
        <rFont val="Times New Roman"/>
        <family val="1"/>
      </rPr>
      <t xml:space="preserve"> Sensibilización funcionariado Empresa Renovación Urbana sobre derecho de las mujeres y diversidades a la ciudad. </t>
    </r>
    <r>
      <rPr>
        <u/>
        <sz val="11"/>
        <rFont val="Times New Roman"/>
        <family val="1"/>
      </rPr>
      <t>PyR-DHVD</t>
    </r>
    <r>
      <rPr>
        <sz val="11"/>
        <rFont val="Times New Roman"/>
        <family val="1"/>
      </rPr>
      <t xml:space="preserve">: Sensibilización enfoque género a S.Plan. </t>
    </r>
    <r>
      <rPr>
        <u/>
        <sz val="11"/>
        <rFont val="Times New Roman"/>
        <family val="1"/>
      </rPr>
      <t>PRIV:</t>
    </r>
    <r>
      <rPr>
        <sz val="11"/>
        <rFont val="Times New Roman"/>
        <family val="1"/>
      </rPr>
      <t xml:space="preserve"> Avances metodologías enfoque género, discriminación laboral, talento humano y cultura libre de sexismo para sector privado. </t>
    </r>
    <r>
      <rPr>
        <u/>
        <sz val="11"/>
        <rFont val="Times New Roman"/>
        <family val="1"/>
      </rPr>
      <t>Educación:</t>
    </r>
    <r>
      <rPr>
        <sz val="11"/>
        <rFont val="Times New Roman"/>
        <family val="1"/>
      </rPr>
      <t xml:space="preserve"> Sensibilización incorporación enfoque género en procesos educativos a S.Amb.</t>
    </r>
  </si>
  <si>
    <t>12. Elaborar material pedagógico y desarrollar procesos de información y sensibilización al Consejo Consultivo de Mujeres y otras instancias y actores clave en la implementación relacionados con los derechos de la PPMyEG: a la paz y convivencia con equidad de género; trabajo en condiciones de igualdad y dignidad; educación con equidad de género; salud plena; cultura libre de sexismo; hábitat y vivienda dignas y participación y representación con equidad</t>
  </si>
  <si>
    <r>
      <t>Sensibilización CCM</t>
    </r>
    <r>
      <rPr>
        <sz val="11"/>
        <rFont val="Times New Roman"/>
        <family val="1"/>
      </rPr>
      <t xml:space="preserve">: </t>
    </r>
    <r>
      <rPr>
        <u/>
        <sz val="11"/>
        <rFont val="Times New Roman"/>
        <family val="1"/>
      </rPr>
      <t>7D:</t>
    </r>
    <r>
      <rPr>
        <sz val="11"/>
        <rFont val="Times New Roman"/>
        <family val="1"/>
      </rPr>
      <t xml:space="preserve"> Concertación proceso sensibilización CCM con equipo Subsecretaría; ajustes material informativo por derechos para sensibilización al CCM; propuesta fortalecimiento y avances metodologías 7 derechos.</t>
    </r>
    <r>
      <rPr>
        <b/>
        <sz val="11"/>
        <rFont val="Times New Roman"/>
        <family val="1"/>
      </rPr>
      <t xml:space="preserve">
Sensibilización talento hum</t>
    </r>
    <r>
      <rPr>
        <sz val="11"/>
        <rFont val="Times New Roman"/>
        <family val="1"/>
      </rPr>
      <t xml:space="preserve">ano SDMujer: </t>
    </r>
    <r>
      <rPr>
        <u/>
        <sz val="11"/>
        <rFont val="Times New Roman"/>
        <family val="1"/>
      </rPr>
      <t>7D:</t>
    </r>
    <r>
      <rPr>
        <sz val="11"/>
        <rFont val="Times New Roman"/>
        <family val="1"/>
      </rPr>
      <t xml:space="preserve"> Concertación cronograma y temáticas por derecho con Dir. Talento Humano. Insumos piezas gráficas convocatoria. 1 sensibilización sobre derecho a la cultura (07.04.2022). </t>
    </r>
    <r>
      <rPr>
        <u/>
        <sz val="11"/>
        <rFont val="Times New Roman"/>
        <family val="1"/>
      </rPr>
      <t>Salud:</t>
    </r>
    <r>
      <rPr>
        <sz val="11"/>
        <rFont val="Times New Roman"/>
        <family val="1"/>
      </rPr>
      <t xml:space="preserve"> Sensibilización IVE y barreras aborto para equipos psicosociales y primera atención línea púrpura. Socialización Sentencia C055/2022 a equipo psicólogas CIOM.</t>
    </r>
    <r>
      <rPr>
        <b/>
        <sz val="11"/>
        <rFont val="Times New Roman"/>
        <family val="1"/>
      </rPr>
      <t xml:space="preserve">
Sensibilización ciudadanía</t>
    </r>
    <r>
      <rPr>
        <sz val="11"/>
        <rFont val="Times New Roman"/>
        <family val="1"/>
      </rPr>
      <t xml:space="preserve">: </t>
    </r>
    <r>
      <rPr>
        <u/>
        <sz val="11"/>
        <rFont val="Times New Roman"/>
        <family val="1"/>
      </rPr>
      <t>7D:</t>
    </r>
    <r>
      <rPr>
        <sz val="11"/>
        <rFont val="Times New Roman"/>
        <family val="1"/>
      </rPr>
      <t xml:space="preserve"> Ajustes metodologías para sensibilización a ciudadanía. Insumos piezas convocatoria y articulación Oficina Comunicaciones. 1 sensibilización sobre derecho a la cultura con ciudadanía en articulación CIOM Santa Fe. </t>
    </r>
    <r>
      <rPr>
        <u/>
        <sz val="11"/>
        <rFont val="Times New Roman"/>
        <family val="1"/>
      </rPr>
      <t>Salud:</t>
    </r>
    <r>
      <rPr>
        <sz val="11"/>
        <rFont val="Times New Roman"/>
        <family val="1"/>
      </rPr>
      <t xml:space="preserve"> Insumos piezas comunicativas despenalización del aborto. </t>
    </r>
    <r>
      <rPr>
        <u/>
        <sz val="11"/>
        <rFont val="Times New Roman"/>
        <family val="1"/>
      </rPr>
      <t>Cultura:</t>
    </r>
    <r>
      <rPr>
        <sz val="11"/>
        <rFont val="Times New Roman"/>
        <family val="1"/>
      </rPr>
      <t xml:space="preserve"> Articulación sector movilidad y DEVAJ para sensibilización mujeres conductoras. Sensibilización enfoque género y diferencial a Policía Nacional. </t>
    </r>
    <r>
      <rPr>
        <u/>
        <sz val="11"/>
        <rFont val="Times New Roman"/>
        <family val="1"/>
      </rPr>
      <t>Educación</t>
    </r>
    <r>
      <rPr>
        <sz val="11"/>
        <rFont val="Times New Roman"/>
        <family val="1"/>
      </rPr>
      <t xml:space="preserve">: Sensibilización funcionariado ICFES sobre derecho a la educación y acciones afirmativas. Bullets e insumos evento ODS 5 – Fund. Univ. Ciencias Salud. </t>
    </r>
    <r>
      <rPr>
        <u/>
        <sz val="11"/>
        <rFont val="Times New Roman"/>
        <family val="1"/>
      </rPr>
      <t>Paz:</t>
    </r>
    <r>
      <rPr>
        <sz val="11"/>
        <rFont val="Times New Roman"/>
        <family val="1"/>
      </rPr>
      <t xml:space="preserve"> Implementación módulo participación política de mujeres en 2º curso paz y reconciliación; socialización propuesta Pruebas Saber con mujeres en reincorporación; ajustes proceso memorias y trayectorias políticas lideresas.</t>
    </r>
  </si>
  <si>
    <t>13. Realizar acciones para la conmemoración de fechas emblemáticas en relación con la garantía de los 7 derechos de la PPMyEG (8 de Marzo, 28 de Mayo, 21 de junio, 22 de Julio, 28 de Septiembre, 10 de Diciembre (DDHH), semana paz)</t>
  </si>
  <si>
    <r>
      <t>8M:</t>
    </r>
    <r>
      <rPr>
        <sz val="11"/>
        <rFont val="Times New Roman"/>
        <family val="1"/>
      </rPr>
      <t xml:space="preserve"> </t>
    </r>
    <r>
      <rPr>
        <u/>
        <sz val="11"/>
        <rFont val="Times New Roman"/>
        <family val="1"/>
      </rPr>
      <t>Trabajo:</t>
    </r>
    <r>
      <rPr>
        <sz val="11"/>
        <rFont val="Times New Roman"/>
        <family val="1"/>
      </rPr>
      <t xml:space="preserve"> Construcción documento de sentido 8M; insumos piezas comunicativas y bullets Despacho para eventos conmemoración 8M. </t>
    </r>
    <r>
      <rPr>
        <u/>
        <sz val="11"/>
        <rFont val="Times New Roman"/>
        <family val="1"/>
      </rPr>
      <t>TID-PRIV</t>
    </r>
    <r>
      <rPr>
        <sz val="11"/>
        <rFont val="Times New Roman"/>
        <family val="1"/>
      </rPr>
      <t xml:space="preserve">: Construcción documento para blog de Pacto Global sobre 8M. Participación evento virtual conmemoración 8M con servidores y servidoras públicas del Distrito sobre redistribución del cuidado para autonomía económica. </t>
    </r>
    <r>
      <rPr>
        <u/>
        <sz val="11"/>
        <rFont val="Times New Roman"/>
        <family val="1"/>
      </rPr>
      <t>SP-PRIV</t>
    </r>
    <r>
      <rPr>
        <sz val="11"/>
        <rFont val="Times New Roman"/>
        <family val="1"/>
      </rPr>
      <t xml:space="preserve">: Participación conversatorio de United Airlines. </t>
    </r>
    <r>
      <rPr>
        <u/>
        <sz val="11"/>
        <rFont val="Times New Roman"/>
        <family val="1"/>
      </rPr>
      <t>PyR</t>
    </r>
    <r>
      <rPr>
        <sz val="11"/>
        <rFont val="Times New Roman"/>
        <family val="1"/>
      </rPr>
      <t>: Ponencia evolución de los derechos humanos de las mujeres, historia, perspectiva y análisis, en evento DASCD.</t>
    </r>
    <r>
      <rPr>
        <b/>
        <sz val="11"/>
        <rFont val="Times New Roman"/>
        <family val="1"/>
      </rPr>
      <t xml:space="preserve">
28 May</t>
    </r>
    <r>
      <rPr>
        <sz val="11"/>
        <rFont val="Times New Roman"/>
        <family val="1"/>
      </rPr>
      <t xml:space="preserve">o: </t>
    </r>
    <r>
      <rPr>
        <u/>
        <sz val="11"/>
        <rFont val="Times New Roman"/>
        <family val="1"/>
      </rPr>
      <t>Salud:</t>
    </r>
    <r>
      <rPr>
        <sz val="11"/>
        <rFont val="Times New Roman"/>
        <family val="1"/>
      </rPr>
      <t xml:space="preserve"> Ajustes propuesta conmemoración día acción global por el aborto seguro y libre. Articulación Dir. Territorialización para encuentros interlocales.</t>
    </r>
    <r>
      <rPr>
        <b/>
        <sz val="11"/>
        <rFont val="Times New Roman"/>
        <family val="1"/>
      </rPr>
      <t xml:space="preserve">
21 Junio</t>
    </r>
    <r>
      <rPr>
        <sz val="11"/>
        <rFont val="Times New Roman"/>
        <family val="1"/>
      </rPr>
      <t xml:space="preserve">: </t>
    </r>
    <r>
      <rPr>
        <u/>
        <sz val="11"/>
        <rFont val="Times New Roman"/>
        <family val="1"/>
      </rPr>
      <t>Educación</t>
    </r>
    <r>
      <rPr>
        <sz val="11"/>
        <rFont val="Times New Roman"/>
        <family val="1"/>
      </rPr>
      <t>: Propuesta inicial conmemoración día intern. educación no sexista.</t>
    </r>
    <r>
      <rPr>
        <u/>
        <sz val="11"/>
        <rFont val="Times New Roman"/>
        <family val="1"/>
      </rPr>
      <t xml:space="preserve">
Paz:</t>
    </r>
    <r>
      <rPr>
        <sz val="11"/>
        <rFont val="Times New Roman"/>
        <family val="1"/>
      </rPr>
      <t xml:space="preserve"> Presentación conmemoración día nacional solidaridad con las víctimas para Concejo. </t>
    </r>
  </si>
  <si>
    <t xml:space="preserve">Versión: </t>
  </si>
  <si>
    <t xml:space="preserve">Fecha de Emisión: </t>
  </si>
  <si>
    <t>dd/mm/aaaa</t>
  </si>
  <si>
    <t>MAGNITUD META VIGENCIA ACTUAL</t>
  </si>
  <si>
    <t>mmmm</t>
  </si>
  <si>
    <t>RESERVAS VIGENCIA ANTERIOR</t>
  </si>
  <si>
    <t>PRESUPUESTO ASIGNADO EN LA VIGENCIA ACTUAL</t>
  </si>
  <si>
    <t>Recursos Programados</t>
  </si>
  <si>
    <t>Recursos Ejecutados (giros)</t>
  </si>
  <si>
    <t>Recursos Ejecutados</t>
  </si>
  <si>
    <t>Recursos girados</t>
  </si>
  <si>
    <t>AVANCE TRIMESTRE</t>
  </si>
  <si>
    <t>EXPLICACIÓN: Información correspondiente a reservas presupuestales.</t>
  </si>
  <si>
    <t>EXPLICACIÓN: En este campo se deberá diligenciar lo relacionando a los logros y avances de forma acumulada e integrada.</t>
  </si>
  <si>
    <t>EXPLICACIÓN: En este campo se deberá diligenciar lo relacionando a las dificultades y alternativas de solución presentadas de forma acumulada e integrada.</t>
  </si>
  <si>
    <t>EXPLICACIÓN: En este campo se deberá diligenciar lo relacionando a los beneficios de forma acumulada e integrada.</t>
  </si>
  <si>
    <t xml:space="preserve"> EXPLICACIÓN: Este campo debe contener:
- El avance de la gestión mensual señalando las alertas que puedan afectar el cumplimiento de la actividad o producto. 
- El avance acumulado y los productos obtenidos, señalando las alternativas de solución que se emplearon para mitigar la alerta presentada.</t>
  </si>
  <si>
    <t>6 - Acompañar el 100 por ciento  la implementación de las  Políticas Públicas de PPMYEG y PPASP y de los productos que la SDMujer es responsable</t>
  </si>
  <si>
    <t>De enero a abril se realizaron 10 jornadas de socialización de la PPMyEG con las candidatas al proceso eleccionario del CCM y funcionarios y funcionarias de 4 sectores de la administracion Distrital, igualmente se desarrollaron 50 mesas de trabajo para el acompañamiento técnico a la implementación de la PPASP y 24 mesas para la implementación de la PPMyEG con sectores responsables de productos. Se desarrollaron 10 mesas de trabajo con sectores que solicitaron ajustes a productos de la PPASP  y se logró la actualización del plan de acción de la PPASP con la Publicación oficial en el sitio web de la Secretaría de Planeación. De otro lado, 2 documentos de revixión para Pre-CONPES DC de las Políticas de Lucha Contra la Trata de Personas y Gestíon Integral del Hábitat; y se dio respuesta a 16 solicitudes de seguimiento de políticas públicas distritales en las que la entidad tiene responsabilidad</t>
  </si>
  <si>
    <t>No se presentaron retrasos a la ejecución durante el mes de enero</t>
  </si>
  <si>
    <t>El proceso de acompañamiento técnico a la implementación de las PPMYEG y de PPASP contribuye a la ejecución de los productos y la incorporación de los enfoques de género y diferncial, permitiendo a la ciudadanía conocer y hacer seguimiento a las acciones mediante las cuales la administración distrital ha planeado la implementación de dichas Políticas,identificando los bienes y servicios ofertados para la garantía de los derechos de las mujeres en Bogotá. Así mismo,el acompañamiento técnico a los sectores responsables de la implementación de la PPASP aporta a la garantía de los derechos de las PRASP, mediante el cumplimiento de los compromisos adquiridos en el Plan de Acción de esta Política</t>
  </si>
  <si>
    <t xml:space="preserve"> </t>
  </si>
  <si>
    <t>14. Apoyar técnicamente la implementación y socialización de la Política Pública de Mujeres y Equidad de Género - PPMYEG-.</t>
  </si>
  <si>
    <t>De enero a abril de 2022 se realizaron 10 jornadas de socialización la PPMyEG: 2 jornadas con candidatas al proceso eleccionario del Consejo Consultivo de Mujeres, 3 jornadas en el marco de las sesiones de inducción y reinducción de la Secretaría Distrital de Integración Social, 1 con Departamento Administrativo del Servicio Civil, 1 con referentas de Casas de Igualdad de la Secretaría Distrital de la Mujer, 1 en COLMYG de Ciudad Bolívar,1 con Sector Desarrollo Económico, 1 con Secretaría Distrital del Hábitat. Se desarrollaron 24 mesas técnicas de implementación de la PPMYEG con los siguientes sectores: Salud, Desarrollo Económico, Movilidad, educación, Gestión Pública, Gestió Jurídica, Gobierno, Hacienda, Planeación, Ambiente, Hábitat, Seguridad, Integracción Social, Cultura, 2 con el sector Mujeres, 1 Alta Consejería para las Víctimas, la Paz y la Reconciliación, 1 Secretaría Distrital de Gobierno, 1 con IDIPRON, 1 con IPES, 2 con Secretaría Distrital de Desarrollo Económico, 1 con el Institituo Distrital de Turismo y 1 con Secretaría Jurídica Distrital</t>
  </si>
  <si>
    <t xml:space="preserve">15. Apoyar técnicamente la implementación y socialización de la Pública de Actividades Sexuales Pagadas -PPASP-. </t>
  </si>
  <si>
    <t>De enero a abril de 2022 se realizaron 50 mesas de trabajo con los 14sectores responsables de productos del plan de acción de la PPASP como parte del proceso de acompañamiento a la implementación. Se realizaron 7 jornadas de socialización de la PPASP: 4 con el personal de la MEBOG, 2 con Mesa Zesai, 4 con Personas que Realizan Actividades Sexuales Pagadas, 1 con Alcaldía Local de Chapinero, 2 con sector mujeres, 1 en Casa de Todas,  ; en el mes de febrero se desarrollaron 10 mesas de trabajo con sectores que solicitaron ajustes en la PPASP, para la incorporación de las observaciones realizadas por el comité técnico del CONPES DC; y en el mes de marzo se radicó ante Secretaría Distrital de Planeación la última versión de los documentos solicitados para la actualización del Plan de Acción de esta Política y en el mes de abril se tuvo la aprobación de la actualización del Documento CONPES DC N°11 y la matriz de plan de acción con la publicación en el sitio web de la Secretaría Distrital de Planeación</t>
  </si>
  <si>
    <t xml:space="preserve">16. Brindar acompañamiento técnico en el ciclo de política pública (de acuerdo a la guía de la SDP) a través del desarrollo de conceptos técnicos de inclusión de enfoque de género, reporte de productos a cargo de la SDMujer de políticas públicas distritales y acompañamiento en formulación de productos para nuevas políticas públicas. </t>
  </si>
  <si>
    <t>De enero a abril se emitieron 2 conceptos técnicos1 para la PP de Salud Mental, estableciendo la corresponsabilidad en productos del plan de acción por parte del sector Mujeres y 1 para la Política Pública de Ruralidad. Durante los meses de enero a abril se realizaron  16 reportes de seguimiento de políticas públicas distritales de: 2 de Adultez, 2 de Familias, 2 Fenómeno de Habitabilidad en Calle, 2 de Transparencia Integridad y no Tolerancia con la Corrupción, 2 de Servicio a la Ciudadanía, 2 de Juventud, 1 Política Pública LGBTI, 1 de Economía Cultural y 1 de Ruralidad; y se elaboraron 4  informes: Informe de Balance Social de la Política Pública de Familias, Informe anual del Sistema de Monitoreo de las Condiciones de Vida de la Infancia y la Adolescencia de Bogotá D.C., Informe de gestión de  Política Pública para las Familias y el Informe Cualitatitvo de la Política Pública de Fenómeno de Habitabilidad en Calle. Para marzo se dio respuesta a la solicitud de ajustes para la matriz de plan de acción de las Políticas Públicas de Envejecimiento y Vejez y de Fenómeno de Habitabilidad en Calle, se realizó el resumen para Pre-CONPES DC de las Políticas Públicas de Gestión Integral del Hábitat y de Lucha Contra la Trata de Personas, sobre la cual también se emitió concepto para aprobación por decreto; así como el reporte de la Política Pública de Servicio a la Ciudadanía. En el mes de abril se brindó acompañamiento a la formulación de productos para la Política Pública de Acción comunal y se consolidó concepto de inclusión de enfoque de género en 1 activad con mujeres rurales en la formulación de la Política Pública de Servicios Públicos</t>
  </si>
  <si>
    <t>FORMULACIÓN Y SEGUIMIENTO PLAN DE ACCIÓN</t>
  </si>
  <si>
    <t>Página 2 de 3</t>
  </si>
  <si>
    <t xml:space="preserve">PROGRAMACIÓN </t>
  </si>
  <si>
    <t>DESCRIPCIÓN CUALITATIVA DEL AVANCE</t>
  </si>
  <si>
    <t>RETRASOS Y FACTORES LIMITANTES PARA EL CUMPLIMIENTO</t>
  </si>
  <si>
    <t>SOLUCIONES PROPUESTAS PARA RESOLVER LOS RETRASOS Y FACTORES LIMITANTES PARA EL CUMPLIMIENTO</t>
  </si>
  <si>
    <t>PRODUCTO INSTITUCIONAL (PMR):</t>
  </si>
  <si>
    <t xml:space="preserve">3. Igualdad de oportunidades y desarrollo de capacidades para las mujeres </t>
  </si>
  <si>
    <t>OBJETIVO ESTRATEGICO:</t>
  </si>
  <si>
    <t>3. Implementar de manera transversal el enfoque de género y las políticas públicas lideradas por la SdMujer, en los 15 sectores de la administración distrital</t>
  </si>
  <si>
    <t>NIVEL</t>
  </si>
  <si>
    <t>INFORMACIÓN PLANES OPERATIVOS ANUALES</t>
  </si>
  <si>
    <t xml:space="preserve"> META</t>
  </si>
  <si>
    <t>INDICADOR</t>
  </si>
  <si>
    <t>TIPO DE ANUALIZACIÓN  (Según aplique)</t>
  </si>
  <si>
    <t xml:space="preserve">MAGNITUD CUATRIENIO  (Según aplique) </t>
  </si>
  <si>
    <t>UNIDAD DE MEDIDAD</t>
  </si>
  <si>
    <t xml:space="preserve">DESCRIPCIÓN DE LA MEDICIÓN </t>
  </si>
  <si>
    <t>PROGRAMACIÓN ANUAL</t>
  </si>
  <si>
    <t>PERIODICIDAD</t>
  </si>
  <si>
    <t xml:space="preserve">MEDIOS DE VERIFICACIÓN </t>
  </si>
  <si>
    <t>PROGRAMACIÓN</t>
  </si>
  <si>
    <t xml:space="preserve">AVANCE META </t>
  </si>
  <si>
    <t>Meta sectorial</t>
  </si>
  <si>
    <t>Meta trazadora</t>
  </si>
  <si>
    <t>Meta estratégica</t>
  </si>
  <si>
    <t>PMR</t>
  </si>
  <si>
    <t xml:space="preserve"> De actividad  </t>
  </si>
  <si>
    <t>Otro</t>
  </si>
  <si>
    <t xml:space="preserve"> Proceso</t>
  </si>
  <si>
    <t>Planes Decreto 612</t>
  </si>
  <si>
    <t>MAGNITUD FÍSICA</t>
  </si>
  <si>
    <t>AVANCE %</t>
  </si>
  <si>
    <t>Implementar la política pública de mujeres y equidad de género en los sectores responsables del cumplimiento de su plan de acción 
(Meta 4 Y 6)"</t>
  </si>
  <si>
    <t>Política Pública de Mujeres y Equidad de Género implementada en articulación con los sectores responsables en su Plan de Acción</t>
  </si>
  <si>
    <t>Constante</t>
  </si>
  <si>
    <t>PPMyEG</t>
  </si>
  <si>
    <t xml:space="preserve">Formula: (Número de políticas públicas implementadas)
La meta de implementación de la Política Pública de Mujeres y Equidad de Género se realiza de manera constante en la Administración Distrital </t>
  </si>
  <si>
    <t>Mensual</t>
  </si>
  <si>
    <t>Informes de implementación de la Política Pública de Mujeres y Equidad de Género, solicitudes de seguimiento y retroalimentación trimestrales para la implementación de la PPMYEG, acompañamientos tecnicos realizados a los sectores de la administración distrital para la implementación de la PPMYEG</t>
  </si>
  <si>
    <t xml:space="preserve">Se solicitó reporte de seguimiento de Plan de Acción primer trimestre de la PPMyEG y se ha realizado revisión y retroalimentación de la información recibida.
Se realizó actualización del documento Balance de la implementación de la PPMyEG: PIOEG con corte a diciembre de 2021 a remitirse al CDPS y al Concejo de Bogotá. Se realizó revisión, análisis y consolidación del reporte de logros de transversalización de género a corte del 31 de dic 2021, así como informe final vigencia 2021, se acompañó técnicamente la concertación de los logros de transversalización de género 2022 y el seguimiento a corte de abril.
Se retroalimentó el reporte de plan de acción IV Trimestre 2021 de la PPMyEG, se consolidaron las matrices de plan de acción y se realizó informe de la política. 
De enero a abril de 2022 se realizaron 10 jornadas de socialización la PPMyEG: 2 jornadas con candidatas al proceso eleccionario del Consejo Consultivo de Mujeres, 3 jornadas en el marco de las sesiones de inducción y reinducción de la Secretaría Distrital de Integración Social, 1 con Departamento Administrativo del Servicio Civil, 1 con referentas de Casas de Igualdad de la Secretaría Distrital de la Mujer, 1 en COLMYG de Ciudad Bolívar,1 con Sector Desarrollo Económico, 1 con Secretaría Distrital del Hábitat. Se desarrollaron 24 mesas técnicas de implementación de la PPMYEG con los siguientes sectores: Salud, Desarrollo Económico, Movilidad, educación, Gestión Pública, Gestió Jurídica, Gobierno, Hacienda, Planeación, Ambiente, Hábitat, Seguridad, Integracción Social, Cultura, 2 con el sector Mujeres, 1 Alta Consejería para las Víctimas, la Paz y la Reconciliación, 1 Secretaría Distrital de Gobierno, 1 con IDIPRON, 1 con IPES, 2 con Secretaría Distrital de Desarrollo Económico, 1 con el Institituo Distrital de Turismo y 1 con Secretaría Jurídica Distrital
					</t>
  </si>
  <si>
    <t>Incorporar de manera transversal, en los 15 sectores de la administración distrital y en las localidades, el enfoque de género y de derechos de las mujeres (Meta 1  Y 5 )</t>
  </si>
  <si>
    <t>Estrategia de transversalización implementada en los 15 sectores de la Administración Distrital</t>
  </si>
  <si>
    <t>Estrategia</t>
  </si>
  <si>
    <t xml:space="preserve">Formula: (Número estrategias implementadas)
La meta de implementación de la estrategia de transversalización se realiza de manera constante en la Administración Distrital </t>
  </si>
  <si>
    <t xml:space="preserve">Informes, documentos de lineamientos, asctas de reunión y listados de asistencia </t>
  </si>
  <si>
    <t xml:space="preserve">Elaboración y envío de la propuesta de Logros de Transversalización 2022 a los 15 sectores de la Administración Distrital. Reuniones semanales y espacios de fortalecimiento de capacidades al equipo de asistencia técnica para la transversalización del enfoque de género. Se finalizó de la propuesta de adecuación de ETG y PIOEG 2022.Se envió la propuesta de adecuación de ETG y PIOEG 2022 a los 15 sectores. </t>
  </si>
  <si>
    <t>Gestión de Polìticas Pùblicas</t>
  </si>
  <si>
    <t>Realizar fichas ciudadanas que registren los principales avances de la implementacion de la PPMyEG</t>
  </si>
  <si>
    <t>Número de fichas ciudadanas sobre la implementaciòn de la PPMyEG realizadas</t>
  </si>
  <si>
    <t>Ficha ciudadana</t>
  </si>
  <si>
    <t xml:space="preserve">Formula: (Número de fichas ciudadanas realizadas)
Documento presentado de forma pedagógica insumos para rendiciones de cuentas o ejercicios de control social. 
</t>
  </si>
  <si>
    <t>Semestral</t>
  </si>
  <si>
    <t>Documento</t>
  </si>
  <si>
    <t>No se presentan avances en el período, ya que esta actividad está programadas para iniciar en el mes de julio</t>
  </si>
  <si>
    <t>Realizar fichas ciudadanas que registren los principales avances de la implementacion de la PPASP</t>
  </si>
  <si>
    <t>Número de fichas ciudadanas sobre la implementaciòn de la PPASP realizadas</t>
  </si>
  <si>
    <t xml:space="preserve">Formula: Número de fichas ciudadanas realizadas.
Documento presentado de forma pedagógica insumos para rendiciones de cuentas o ejercicios de control social.
</t>
  </si>
  <si>
    <t xml:space="preserve">Transversalización del Enfoque de Género y Diferencial para las mujeres </t>
  </si>
  <si>
    <t>Avanzar en el diseño y apoyo técnico de la estrategia para la implementación de los siete derechos de la PPMyEG a cargo de la DDDP</t>
  </si>
  <si>
    <t>Porcentaje de avance en el diseño de la estrategia para la implementación de los siete derechos de la PPMyEG a cargo de la DDDP</t>
  </si>
  <si>
    <t>Porcentaje</t>
  </si>
  <si>
    <t xml:space="preserve">Formula: (Avance en el diseño e implentación de la estrategia realizado/ Avance en el diseño e implementación de la estrategia  programado)*100
Corresponde al diseño e implementación de una estrategia para los 7 derechos, para articulación con universidades y con sector privado </t>
  </si>
  <si>
    <t>Documentos de estrategias de articulación con universidades y con sector privado</t>
  </si>
  <si>
    <t>Avances documento, portafolio y anexos técnicos estrategia transversalización en universidades. Articulación interna DDDP, DEVAJ, Territorialización, Comunicaciones y OMEG para implementar estrategia universidades.Articulación universidades JN Corpas, UNAL, FUCS, S.Educ., Mesa Universidades.
Portafolio asistencia técnica para transversalización género en empresas privadas. Avances documento estrategia sector privado, autodiagnóstico empresas y material metodológico. Articulación con Alianzas Estratégicas y 15 empresas para presentación estrategia transversalización.</t>
  </si>
  <si>
    <t>Avanzar en la elaboración e implementación de la caja de herramientas para la sensibilización a los sectores de la administración distrital sobre enfoque de género y 7 derechos de la PPMyEG a cargo de la DDDP.</t>
  </si>
  <si>
    <t>Porcentaje de avance en la elaboración e implementación de la caja de herramientas para sensibilización a los sectores de la administración distrital sobre enfoque de género y 7 derechos de la PPMyEG a cargo de la DDDP.</t>
  </si>
  <si>
    <t xml:space="preserve">Formula: (Avance en la elaboración e implementación de la caja de herramientas realizada/ Avance en la elaboración e implementación de la caja de herramientas programada)*100
 Caja de herramientas Diseño - Primer semestre
Implementación - Segundo semestre
</t>
  </si>
  <si>
    <t>1. Material metodológico y pedagógico diseñado
2. Evidencias de jornadas de implementación de material metodológico y pedagógico
3. Presentación o ayuda audiovisual</t>
  </si>
  <si>
    <t>Propuesta preliminar estructura metodologías y temas estratégicos. Diseño formulario identificación temas clave por sector para equipo transversalizacón. Concertación temas clave para metodologías sectoriales con DDDP.</t>
  </si>
  <si>
    <t>Realizar el  proceso de información y sensibilización al Consejo Consultivo de Mujeres y otras instancias y actores clave en la implementación de los 7 derechos a cargo de la DDDP.</t>
  </si>
  <si>
    <t>Porcentaje de avance en el proceso de información y sensibilización realizados al Consejo Consultivo de Mujeres y otras instancias y actores clave en la implementación de los 7 derechos a cargo de la DDDP.</t>
  </si>
  <si>
    <t>Formula: (Avance en el proceso de información y sensibilización realizados/ Avance en el  proceso de información y sensibilización programada)*100
Realización de metogologias y jornadas por  cada uno de los derechos (concertado con el CCM)</t>
  </si>
  <si>
    <t xml:space="preserve">1. Metodologia diseñada
2. Actas de la Jornadas 
3. Presentación y/o ayuda visual </t>
  </si>
  <si>
    <t xml:space="preserve">Concertación proceso sensibilización CCM con equipo Subsecretaría; ajustes insumos de información por derechos para sensibilización al CCM; propuesta fortalecimiento CCM y avance ajustes metodologías 7 derechos.
Insumos convocatoria sensibilización ciudadanía; articulación con DEVAJ para procesos de sensibilización. Concertación CIOM Santa Fe para realizar sensibilización a ciudadanía. Implementación de 1 taller de sensibilización sobre derecho a una cultura libre de sexismo con ciudadanía comedor comunitario La Perseverancia. </t>
  </si>
  <si>
    <t>Realizar los informes de asistencia técnica para la transversalización del enfoque de género de cada uno de los 15 sectores de la Administración Distrital.</t>
  </si>
  <si>
    <t>Porcentaje de avance en los informes de asistencia técnica para la transversalización del enfoque de género para cada uno de los 15 sectores de la Administración Distrital.</t>
  </si>
  <si>
    <t>Formula: (Avance en los capitulos de los informes de asistencia técnica realizados/ Avance en los capitulos de los informes de asistencia técnica programado)*100
Quince (15) informes, son realizados por capitulos, cada trimestre se reporta un número de capitulos de avance.</t>
  </si>
  <si>
    <t xml:space="preserve">Trimestral </t>
  </si>
  <si>
    <t>15 informes de asistencia técnica para la transversalización del enfoque de género para cada uno de los 15 sectores de la Administración Distrital.</t>
  </si>
  <si>
    <t>Se trabajó el primer aparte del informe de asistencia técnica que hace referencia a la caracterización de los 15 sectores de la Administración Distrital.  Se adelantó el primer capítulo del informe de Asistencia Técnica correspondiente a los meses de febrero y marzo 2022.</t>
  </si>
  <si>
    <t>Desarrollar sesiones de  la secretaría técnica de la CIM</t>
  </si>
  <si>
    <t>Número de sesiones de la Comisión Intersectorial de Mujeres con Secretaría técnica</t>
  </si>
  <si>
    <t>Sesiones</t>
  </si>
  <si>
    <t>Formula: (No. de sesiones de CIM realizadas)</t>
  </si>
  <si>
    <t>1. Actas de la CIM 2. Informes de la CIM</t>
  </si>
  <si>
    <t>Por agenda de la señora alcaldesa no se llevo a cabo la primera sesión de  la secretaría técnica de la CIM en el mes de abril como se tenia programda, se llevará a cabo en el mes de mayo</t>
  </si>
  <si>
    <t xml:space="preserve">Coordinar la Unidad Técnica de Apoyo (UTA) de la Comisión Intersectorial de Mujeres </t>
  </si>
  <si>
    <t>Número de Sesiones de la UTA realizadas</t>
  </si>
  <si>
    <t>Formula: Número  de sesiones de UTA realizadas</t>
  </si>
  <si>
    <t>1. Actas de la UTA 
2. Presentaciones UTA</t>
  </si>
  <si>
    <t xml:space="preserve">Se envió el plan de acción final de la Unidad Técnica de apoyo – UTA de la Comisión Intersectorial de Mujeres – CIM 2022, a los sectores. Se desarrolló la segunda sesión de la Unidad Técnica de Apoyo de la CIM el día 17 de febrero de 2022, se socializó el plan de acción de la CIM-UTA 2022, se presentaron los avances y alertas sobre la implementación de las políticas Públicas de Mujeres y Equidad de Género y Actividades Sexuales Pagadas, se socializó el cronograma de reuniones sectoriales (avances en la implementación de la PPMYEG), se presentaron los logros de transversalización de género 2022 y se dio a conocer el cronograma de talleres sectoriales.  El acta de la primera UTA 2022, fue aprobada. Se Adelantó la tercera sesión de la UTA el 17 de marzo de 2022, se presentó la Organización primera sesión de la Comisión Intersectorial de Mujeres 2022: Sello de Igualdad de Género Distrital-SIGD, se dio a conocer el balance de la conmemoración 8M y la Circular 007 de 2022, el Informe de entidades sobre la realización de actividades conmemorativas del 8M y el cronograma de socialización de buenas prácticas y se dio a conocer el cronograma del Plan de acción de Políticas Públicas. se realizó seguimiento de plan de acción de la instancia CIM y su Unidad Técnica de Apoyo UTA, en el marco de la cuarta sesión vigencia 2022 de la Unidad Técnica de apoyo de la Comisión Intersectorial de Mujeres, en la que se desarrollaron los siguientes temas: i) Socialización ajustes al Trazador Presupuestal para la Igualdad y la Equidad de Género –TPIEG, ii) Presentación de informes sectoriales de actividades 8M, iii) Socialización del manual para una comunicación libre de sexismo y discriminación para la prevención y eliminación de las violencias contra las mujeres.
</t>
  </si>
  <si>
    <t>ELABORÓ</t>
  </si>
  <si>
    <t>Firma:</t>
  </si>
  <si>
    <t>APROBÓ (Según aplique Gerenta de proyecto, Lider técnica y responsable de proceso)</t>
  </si>
  <si>
    <t>REVISÓ OFICINA ASESORA DE PLANEACIÓN</t>
  </si>
  <si>
    <t xml:space="preserve">VoBo. </t>
  </si>
  <si>
    <t>Nombre: SOFÍA SÁNCHEZ VALENCIA</t>
  </si>
  <si>
    <t xml:space="preserve">Nombre: CLARA LÓPEZ </t>
  </si>
  <si>
    <t>Nombre: DIANA MARIA PARRA</t>
  </si>
  <si>
    <t>Nombre:</t>
  </si>
  <si>
    <t>Nombre: SANDRA CATALINA CAMPOS ROMERO</t>
  </si>
  <si>
    <t>Cargo: Profesional Especializada grado 27</t>
  </si>
  <si>
    <t>Cargo: DIRECTORA DE DERECHOS Y DISEÑO DE POLÍTICAS - LIDERESA TÉCNICA Y RESPONSABLE DE PROCESO</t>
  </si>
  <si>
    <t>Cargo: SUBSECRETARIA DEL CUIDADO Y POLÍTICAS DE IGUALDAD - GERENTA</t>
  </si>
  <si>
    <t xml:space="preserve">Cargo: </t>
  </si>
  <si>
    <t>Cargo: Jefa Oficina Asesora de Planeación</t>
  </si>
  <si>
    <t xml:space="preserve">FORMULACIÓN Y SEGUIMIENTO PLAN DE ACCIÓN </t>
  </si>
  <si>
    <t>ANEXO - TERRITORIALIZACIÓN</t>
  </si>
  <si>
    <t>Página 3 de 3</t>
  </si>
  <si>
    <t xml:space="preserve">PRORAMACIÓN </t>
  </si>
  <si>
    <t xml:space="preserve">SEGUIMIENTO </t>
  </si>
  <si>
    <t>PERIODO DE REPORTE:</t>
  </si>
  <si>
    <t>INDICADOR / META:</t>
  </si>
  <si>
    <t>LOCALIDAD</t>
  </si>
  <si>
    <t>TOTAL POR LOCALIDAD</t>
  </si>
  <si>
    <t xml:space="preserve">ENFOQUE DIFERENCIAL </t>
  </si>
  <si>
    <t>GRUPO ETARIO</t>
  </si>
  <si>
    <t>Magnitud</t>
  </si>
  <si>
    <t>Presupuesto</t>
  </si>
  <si>
    <t>Indigenas</t>
  </si>
  <si>
    <t>Afrodescendientes</t>
  </si>
  <si>
    <t>Raizales</t>
  </si>
  <si>
    <t>Rrom</t>
  </si>
  <si>
    <t>Discapacidad</t>
  </si>
  <si>
    <t>LGBTI</t>
  </si>
  <si>
    <t>Menor de 12</t>
  </si>
  <si>
    <t>Entre 12 y 14</t>
  </si>
  <si>
    <t>Entre 15 y 28</t>
  </si>
  <si>
    <t>Entre 29 y 59</t>
  </si>
  <si>
    <t xml:space="preserve">Igual o mayo a 60 </t>
  </si>
  <si>
    <t>No responde</t>
  </si>
  <si>
    <t xml:space="preserve">Bogotá Distrito Capital </t>
  </si>
  <si>
    <t>1. Usaquen</t>
  </si>
  <si>
    <t>2. Chapinero</t>
  </si>
  <si>
    <t>3. Santafe</t>
  </si>
  <si>
    <t>4. San Cristobal</t>
  </si>
  <si>
    <t>5. Usme</t>
  </si>
  <si>
    <t>6. Tunjuelito</t>
  </si>
  <si>
    <t>7. Bosa</t>
  </si>
  <si>
    <t>8. Kennedy</t>
  </si>
  <si>
    <t>9. Fontibon</t>
  </si>
  <si>
    <t>10. Engativa</t>
  </si>
  <si>
    <t>11. Suba</t>
  </si>
  <si>
    <t>12. Barrios Unidos</t>
  </si>
  <si>
    <t>13. Teusaquillo</t>
  </si>
  <si>
    <t>14. Los Martires</t>
  </si>
  <si>
    <t>15. Antonio Nariño</t>
  </si>
  <si>
    <t>16. Puente Aranda</t>
  </si>
  <si>
    <t>17. La Candelaria</t>
  </si>
  <si>
    <t>18. Rafael Uribe Uribe</t>
  </si>
  <si>
    <t>19. Ciudad Bolivar</t>
  </si>
  <si>
    <t>20. Sumapaz</t>
  </si>
  <si>
    <t>TOTAL POR MES</t>
  </si>
  <si>
    <t>PESTAÑA No. 1 METAS PA PROYECTO</t>
  </si>
  <si>
    <t>ITEM</t>
  </si>
  <si>
    <t xml:space="preserve">DESCRIPCIÓN </t>
  </si>
  <si>
    <t>En este campo se debe diligenciar la fecha en que es radicado el intrumento.</t>
  </si>
  <si>
    <r>
      <rPr>
        <sz val="11"/>
        <color indexed="8"/>
        <rFont val="Times New Roman"/>
        <family val="1"/>
      </rPr>
      <t>En este campo se selecciona según aplique.</t>
    </r>
    <r>
      <rPr>
        <b/>
        <sz val="11"/>
        <color indexed="8"/>
        <rFont val="Times New Roman"/>
        <family val="1"/>
      </rPr>
      <t xml:space="preserve">
Programación: </t>
    </r>
    <r>
      <rPr>
        <sz val="11"/>
        <color indexed="8"/>
        <rFont val="Times New Roman"/>
        <family val="1"/>
      </rPr>
      <t xml:space="preserve">Corresponde al proceso de formulación del plan de acción, el cual se realiza una ves por vigencia. </t>
    </r>
    <r>
      <rPr>
        <b/>
        <sz val="11"/>
        <color indexed="8"/>
        <rFont val="Times New Roman"/>
        <family val="1"/>
      </rPr>
      <t xml:space="preserve">
Actualización: </t>
    </r>
    <r>
      <rPr>
        <sz val="11"/>
        <color indexed="8"/>
        <rFont val="Times New Roman"/>
        <family val="1"/>
      </rPr>
      <t xml:space="preserve">Corresponde al proceso mediante el cual la gerencia del proyecto modifica o ajusta la información contenida en la formulación. 
</t>
    </r>
    <r>
      <rPr>
        <b/>
        <sz val="11"/>
        <color indexed="8"/>
        <rFont val="Times New Roman"/>
        <family val="1"/>
      </rPr>
      <t xml:space="preserve">Seguimiento: </t>
    </r>
    <r>
      <rPr>
        <sz val="11"/>
        <color indexed="8"/>
        <rFont val="Times New Roman"/>
        <family val="1"/>
      </rPr>
      <t xml:space="preserve">Corresponde al proceso de reporte de avance de las metas y actividades programadas. </t>
    </r>
  </si>
  <si>
    <t xml:space="preserve">En estos campos se debe diligenciar el detalle de la estructura Plan de Desarrollo vigente, bajo la cual se encuentra articulado el proyecto de inversión </t>
  </si>
  <si>
    <t>PROGRMA</t>
  </si>
  <si>
    <t>En este campo se debe diligenciar el mes de reporte de la información. Favor recordar que la información debe ser acumulada vigencia.</t>
  </si>
  <si>
    <t>En este campo se debe diligenciar la información correspondiente al presupuesto programado y recursos ejecutados, según aplique vigencia y reservas. (Cifras en pesos)</t>
  </si>
  <si>
    <t>En este campo se debe diligenciar el peso porcentual de la meta con relación al total de las metas (100%) del proyecto de inversión y la ponderacion vertical de las actividades, este peso debe estar directamente relacionado con la asignación presupuestal y la relevancia técnica.</t>
  </si>
  <si>
    <t>CRONOGRAMA</t>
  </si>
  <si>
    <t xml:space="preserve">En este campo se debe diligenciar la ponderación horizontal de las actividades a desarrollar para el cumplimiento de las metas durante la vigencia. </t>
  </si>
  <si>
    <t>META (PROGRAMACIÓN Y SEGUIMIENTO)</t>
  </si>
  <si>
    <t xml:space="preserve">En este campo se debe diligenciar la magnitud física de la meta programada y ejecutada de acuerdo con la unidad de medida de la meta, según aplique vigencia o reserva. </t>
  </si>
  <si>
    <t>REPORTE METAS VIGENCIA ANTERIOR
DESCRIPCIÓN CUALITATIVA DEL AVANCE POR META
(Logros y beneficios, y retrasos y alternativas de solución (2.000 caracteres))</t>
  </si>
  <si>
    <t xml:space="preserve">En este campo se debe diligenciar la información correspondiente a las reservas presupuestales, se debe relacionar si aporta al cumplimiento de la magnitud física de la meta. </t>
  </si>
  <si>
    <t xml:space="preserve">REPORTE METAS VIGENCIA
DESCRIPCIÓN CUALITATIVA DEL AVANCE POR META </t>
  </si>
  <si>
    <r>
      <t xml:space="preserve">Avances y Logros (2.000 caracteres): </t>
    </r>
    <r>
      <rPr>
        <sz val="11"/>
        <color indexed="8"/>
        <rFont val="Times New Roman"/>
        <family val="1"/>
      </rPr>
      <t>En este campo se debe diligenciar lo relacionando a los logros y avances de la meta de forma acumulada e integrada.</t>
    </r>
    <r>
      <rPr>
        <b/>
        <sz val="11"/>
        <color indexed="8"/>
        <rFont val="Times New Roman"/>
        <family val="1"/>
      </rPr>
      <t xml:space="preserve">
Retrasos y Alternativas de solución (1.000 caracteres): </t>
    </r>
    <r>
      <rPr>
        <sz val="11"/>
        <color indexed="8"/>
        <rFont val="Times New Roman"/>
        <family val="1"/>
      </rPr>
      <t xml:space="preserve">En este campo se debe diligenciar lo relacionando a las dificultades y alternativas de solución presentadas de forma acumulada e integrada. En el caso de no presentarse retrasos en el periodo de reporte, incluir una nota indicando que las cifras son acordes con la programación. </t>
    </r>
    <r>
      <rPr>
        <b/>
        <sz val="11"/>
        <color indexed="8"/>
        <rFont val="Times New Roman"/>
        <family val="1"/>
      </rPr>
      <t xml:space="preserve">
Beneficios (2.000 caracteres): </t>
    </r>
    <r>
      <rPr>
        <sz val="11"/>
        <color indexed="8"/>
        <rFont val="Times New Roman"/>
        <family val="1"/>
      </rPr>
      <t xml:space="preserve">En este campo se debe diligenciar lo relacionando a los beneficios de forma acumulada e integrada.
</t>
    </r>
    <r>
      <rPr>
        <b/>
        <sz val="11"/>
        <color indexed="8"/>
        <rFont val="Times New Roman"/>
        <family val="1"/>
      </rPr>
      <t xml:space="preserve">
Nota:</t>
    </r>
    <r>
      <rPr>
        <sz val="11"/>
        <color indexed="8"/>
        <rFont val="Times New Roman"/>
        <family val="1"/>
      </rPr>
      <t xml:space="preserve"> El número límite de cartarteres se establece t</t>
    </r>
    <r>
      <rPr>
        <sz val="11"/>
        <color indexed="8"/>
        <rFont val="Times New Roman"/>
        <family val="1"/>
      </rPr>
      <t xml:space="preserve">eniendo en cuenta lo permitido en el sistema SEGPLAN, se recomienda dejar la información que se considere estratégica desde el área misional y de mayor relevancia. </t>
    </r>
  </si>
  <si>
    <t>PESTAÑA No. 2 INDICADORES PA</t>
  </si>
  <si>
    <t xml:space="preserve">PRODUCTO INSTITUCIONAL </t>
  </si>
  <si>
    <t>En este campo se debe diligenciar la descripción del Producto, meta, resultado - PMR al cual aportan las acciones e indicadores que se van a medir</t>
  </si>
  <si>
    <t xml:space="preserve">OBJETIVO ESTRATÉGICO </t>
  </si>
  <si>
    <t>En este campo se debe diligenciar la descripción del objetivo estratégico que se detalla en el Plan Estratégico intitucional al cual aportan las acciones e indicadores que se van a medir</t>
  </si>
  <si>
    <t xml:space="preserve">NIVEL </t>
  </si>
  <si>
    <t>En este campo se debe seleccionar el instrumento de planeación del cual hace parte la acción e indicador a medir según aplique (Seleccionar el nivel del indicador a reportar, así como relacionar el código asignado del indicador a medir segun aplique: SEGPLAN, PMR, número de actividad, etc). Consultar en la pestaña de  generalidades.</t>
  </si>
  <si>
    <t>PROCESO</t>
  </si>
  <si>
    <t>En este campo se debe relacionar la descripción del proceso en coherencia con el mapa de procesos  vigente</t>
  </si>
  <si>
    <t>PLANES DECRETO 612</t>
  </si>
  <si>
    <t>En este campo se debe diligenciar la descripción del plan al cual le aporta la acción e indicador a medir, en los casos que no aplique indicar con un N/A.</t>
  </si>
  <si>
    <t xml:space="preserve">META </t>
  </si>
  <si>
    <t xml:space="preserve">En este campo se debe diligenciar la descripción de la meta PDD o meta proyecto articulada con la acción e indicador a medir.
Así mismo se podrá establecer una meta operativa nueva en caso de evidenciar la necesidad. </t>
  </si>
  <si>
    <r>
      <t xml:space="preserve">En este campo se debe detallar la expresión cualitativa del indicador.
Objeto + condición deseada del objeto (verbo conjugado) + elementos adicionales de contexto descriptivo
</t>
    </r>
    <r>
      <rPr>
        <i/>
        <sz val="11"/>
        <rFont val="Times New Roman"/>
        <family val="1"/>
      </rPr>
      <t>Ejemplo: Niños y niñas alimentados balanceadamente para su crecimiento integral.</t>
    </r>
  </si>
  <si>
    <t>TIPO DE ANUALIZACIÓN (según aplique)</t>
  </si>
  <si>
    <t>Este campo no es obligatorio, se diligencia según aplique
En este campo se debe relacionar el tipo de anualizacioón en coherencia con los mediciones establecidas por la SDH: Suma, Creciente, Decreciente y Constante.</t>
  </si>
  <si>
    <t>MAGNITUD</t>
  </si>
  <si>
    <r>
      <t xml:space="preserve">En este campo se debe relacionar la meta programada de acuerdo al indicador formulado Parámetro de referencia para determinar la magnitud. </t>
    </r>
    <r>
      <rPr>
        <i/>
        <sz val="11"/>
        <rFont val="Times New Roman"/>
        <family val="1"/>
      </rPr>
      <t>Ejemplo: 600, 100, 4.000.</t>
    </r>
  </si>
  <si>
    <t>UNIDAD DE MEDIDA</t>
  </si>
  <si>
    <r>
      <t xml:space="preserve">En este campo se debe relacionar el producto, servicio, porcentaje que se afectará con la intervención de acuerdo con el indicador propuesto. Parámetro de referencia para determinar el tipo de unidad del indicador. </t>
    </r>
    <r>
      <rPr>
        <i/>
        <sz val="11"/>
        <rFont val="Times New Roman"/>
        <family val="1"/>
      </rPr>
      <t>Ejemplo: mujeres, %, atenciones</t>
    </r>
  </si>
  <si>
    <t>DESCRIPCIÓN DE LA MEDICIÓN</t>
  </si>
  <si>
    <r>
      <t xml:space="preserve">En este campo se debe diligenciar:
</t>
    </r>
    <r>
      <rPr>
        <b/>
        <sz val="11"/>
        <rFont val="Times New Roman"/>
        <family val="1"/>
      </rPr>
      <t>1.La descripción detallada de la medición del indicador.</t>
    </r>
    <r>
      <rPr>
        <sz val="11"/>
        <rFont val="Times New Roman"/>
        <family val="1"/>
      </rPr>
      <t xml:space="preserve">
</t>
    </r>
    <r>
      <rPr>
        <i/>
        <sz val="11"/>
        <rFont val="Times New Roman"/>
        <family val="1"/>
      </rPr>
      <t xml:space="preserve">De acuerdo a la meta programada, se debe realizar una descripción cualitativa de a que se refiere cada avance programado para cada trimestre desde la programación. (Si aplica)
Ejemplo 1: 
Programación actividad Trimestre 1: 40% Trimestre 2: 60%
40% Fase I - Diseño de ...
60% Fase II - Socialización y ejecución de ...
</t>
    </r>
    <r>
      <rPr>
        <b/>
        <sz val="11"/>
        <rFont val="Times New Roman"/>
        <family val="1"/>
      </rPr>
      <t xml:space="preserve">2.La representación matemática del cálculo del indicador.
</t>
    </r>
    <r>
      <rPr>
        <i/>
        <sz val="11"/>
        <rFont val="Times New Roman"/>
        <family val="1"/>
      </rPr>
      <t>Ejemplo 2: No. Capacitaciones realizadas / No. Capacitaciones programadas *100</t>
    </r>
  </si>
  <si>
    <t xml:space="preserve">PERIODICIDAD </t>
  </si>
  <si>
    <t xml:space="preserve">En este campo se debe establecer la periodicidad de la medicicion del indicador y del reporte del seguimiento </t>
  </si>
  <si>
    <t>MEDIOS DE VERIFICACIÓN</t>
  </si>
  <si>
    <t xml:space="preserve">En este campo se deben relacionar los soportes en los cuales se puede revisar el cumplimiento de las acciones e indicadores programados y ejecutatos. </t>
  </si>
  <si>
    <t>PROGRAMACIÓN META</t>
  </si>
  <si>
    <t>En este campo se debe relacionar la programación horizontal del desarrollo de las acciones de acuerdo a la medicición del indicador</t>
  </si>
  <si>
    <t>AVANCE META</t>
  </si>
  <si>
    <t>En este campo se debe reportar el avance del desarrollo de acciones de acuerdo a la medición del indicador</t>
  </si>
  <si>
    <t>En este campo se debe relacionar la descripción cualitativa del cumplimiento de la acción e impacto alcanzado respecto de la misionalidad de la entidad, ésta debe estar desagregada en:
- Magnitud de la meta alcanzada.
- Descripción cualitativa, respecto al alcance de los objetivos estratégicos y resultado esperado</t>
  </si>
  <si>
    <t xml:space="preserve">RETRASOS Y FACTORES LIMITANTES PARA EL CUMPLIMIENTO </t>
  </si>
  <si>
    <t>En este campo se debe relacionar en caso de retraso, las razones por las cuales se esta generando un retraso en coherencia con la programación de cada periodo. De presentarse esta situación es obligatorio diligenciar este campo.</t>
  </si>
  <si>
    <t xml:space="preserve">En este campo se debe relacionar la descripción de las alternativas de solución </t>
  </si>
  <si>
    <t>PESTAÑA No. 3 TERRITORIALIZACIÓN</t>
  </si>
  <si>
    <t>DESCRIPCIÓN</t>
  </si>
  <si>
    <t xml:space="preserve">Este anexo, responde a la necesidad de plasmar la información correspondiente que las acciones (derivadas de metas PDD, metas proyecto de inversión, indicadores PMR, actividades) que se territorializan incluyendo el enfoque diferencial y según grupo etario, así como las reportadas a nivel distrital.
De ser necesario las celdas correspondientes a enfoque diferencial, especificamente población en discapacidad (Sordociega, auditiva,, visual, multiple, mental, física, cognitiva, otro) y población LGBTI (Lesbianas, gays, bisexuales, hererosexuales, No responde...)  se puede establecer mayor desagregue de ser necesario en la misma celda. </t>
  </si>
  <si>
    <t>PRODUCTO INSTITUCIONAL</t>
  </si>
  <si>
    <t xml:space="preserve">PROCESO ASOCIADO - PLAN OPERATIVO </t>
  </si>
  <si>
    <t xml:space="preserve">NOMBRE PROYECTO DE INVERSIÓN </t>
  </si>
  <si>
    <t>NOMBRE META / INDICADOR</t>
  </si>
  <si>
    <t xml:space="preserve">TIPO DE ANUALIZACIÓN </t>
  </si>
  <si>
    <t xml:space="preserve">GRUPO ETARIO </t>
  </si>
  <si>
    <t>1. Vida libre de Violencias y justicia con enfoque de género para las mujeres</t>
  </si>
  <si>
    <t>DIRECCIONAMIENTO ESTRATÉGICO</t>
  </si>
  <si>
    <t>7662.Fortalecimiento a la gestión institucional de la SDMujer en Bogotá</t>
  </si>
  <si>
    <t>INDICADORES PMR</t>
  </si>
  <si>
    <t>MUJERES</t>
  </si>
  <si>
    <t xml:space="preserve">CRECIENTE </t>
  </si>
  <si>
    <t>Infancia (Menor de 12 años)</t>
  </si>
  <si>
    <t xml:space="preserve">Discapacidad </t>
  </si>
  <si>
    <t>Plan institucional de archivos - PINAR</t>
  </si>
  <si>
    <t>2. Gestión del conocimiento e información para la toma de decisiones y garantía de derechos de las mujeres</t>
  </si>
  <si>
    <t xml:space="preserve">PLANEACIÓN Y GESTIÓN </t>
  </si>
  <si>
    <t>7668.Levantamiento y análisis de información para la garantía de derechos de las mujeres en Bogotá</t>
  </si>
  <si>
    <t>35.Mujeres atendidas en Casas de Justicia, escenarios de Fiscalía y Sede Central</t>
  </si>
  <si>
    <t>MUJERES, HIJOS E HIJAS</t>
  </si>
  <si>
    <t>DECRECIENTE</t>
  </si>
  <si>
    <t>Juventud (Entre 12 y 14 años)</t>
  </si>
  <si>
    <t>Plan Anual de Adquisiciones</t>
  </si>
  <si>
    <t>3. Igualdad de oportunidades y desarrollo de capacidades para las mujeres</t>
  </si>
  <si>
    <t xml:space="preserve">COMUNICACIÓN ESTRATÉGICA </t>
  </si>
  <si>
    <t>7671.Implementación de acciones afirmativas dirigidas a las mujeres con enfoque diferencial y de género en Bogotá</t>
  </si>
  <si>
    <t xml:space="preserve">31.Casos nuevos de violencias contra las mujeres con representación jurídica en instancias judiciales y administrativas </t>
  </si>
  <si>
    <t>INTERVENCIONES</t>
  </si>
  <si>
    <t xml:space="preserve">CONSTANTE </t>
  </si>
  <si>
    <t>Juventud (Entre 15 y 28 años)</t>
  </si>
  <si>
    <t>Plan anticorrupción y de atención al ciudadano</t>
  </si>
  <si>
    <t>4. Inclusión y equidad de género en la participación y la representación de las mujeres</t>
  </si>
  <si>
    <t>GESTIÓN DEL CONOCIMIENTO</t>
  </si>
  <si>
    <t>7672.Contribución acceso efectivo de las mujeres a la justicia con enfoque de género y de la ruta integral de atención para el acceso a la justicia de las mujeres en Bogotá</t>
  </si>
  <si>
    <t>36.Número de mujeres víctimas de violencias y su sistema familiar, acogidas y atendidas a través del modelo de Casas Refugio incluyendo modalidad intermedia de acogida y ruralidad</t>
  </si>
  <si>
    <t>CONSULTAS</t>
  </si>
  <si>
    <t>SUMA</t>
  </si>
  <si>
    <t>Adultez (Entre 29 y 59 años)</t>
  </si>
  <si>
    <t xml:space="preserve">Plan de incentivos institucionales </t>
  </si>
  <si>
    <t>5. Sistema Distrital de Cuidado</t>
  </si>
  <si>
    <t>PREVENCIÓN Y ATENCIÓN INTEGRAL A MUJERES VÍCTIMAS DE VIOLENCIA</t>
  </si>
  <si>
    <t>7673.Desarrollo de capacidades para aumentar la autonomía y empoderamiento de las mujeres en toda su diversidad en Bogotá</t>
  </si>
  <si>
    <t>37.Número de atenciones a mujeres víctimas de violencias, a través de las Duplas de atención psicosocial</t>
  </si>
  <si>
    <t>CASAS</t>
  </si>
  <si>
    <t>Mayores (Igual o superior a 60 años)</t>
  </si>
  <si>
    <t>Plan de previsión de recursos humanos</t>
  </si>
  <si>
    <t>PROMOCIÓN DEL ACCESO A LA JUSTICICA PARA LAS MUJERES</t>
  </si>
  <si>
    <t>7675.Implementación de la Estrategia de Territorialización de la Política Pública de Mujeres y Equidad de Género a través de las Casas de Igualdad de Oportunidades para las Mujeres en Bogotá</t>
  </si>
  <si>
    <t xml:space="preserve">18.Número de mujeres participantes en las actividades implementadas en el marco de los Planes Locales de Seguridad para las Mujeres </t>
  </si>
  <si>
    <t>PERSONAS</t>
  </si>
  <si>
    <t>Plan institucional de capacitación - PIC</t>
  </si>
  <si>
    <t xml:space="preserve">PROMOCIÓN DE LA PARTICIPACIÓN Y REPRESENTACIÓN DE LAS MUJERES </t>
  </si>
  <si>
    <t>7676.Fortalecimiento a los liderazgos para la inclusión y equidad de género en la participación y la representación política en Bogotá</t>
  </si>
  <si>
    <t>32.Atenciones efectivas a través de la Línea Púrpura Distrital</t>
  </si>
  <si>
    <t>ATENCIONES</t>
  </si>
  <si>
    <t xml:space="preserve">Plan estrategico de Talento Humano </t>
  </si>
  <si>
    <t>TRANSVERSALIZACIÓN DEL ENFOQUE DE GÉNERO Y DIFERENCIAL PARA MUJERES</t>
  </si>
  <si>
    <t>7718.Implementación del Sistema Distrital de Cuidado en Bogotá</t>
  </si>
  <si>
    <t xml:space="preserve">38.Número de ciudadanos y ciudadanas informados a partir de la implementación de estrategias de divulgación pedagógica con enfoques de género y de derechos </t>
  </si>
  <si>
    <t>ORIENTACIONES Y ASESORÍAS</t>
  </si>
  <si>
    <t>Plan Anual de vacantes</t>
  </si>
  <si>
    <t>TERRITORIALIZACIÓN DE LA POLÍTICA PÚBLICA</t>
  </si>
  <si>
    <t>7734.Fortalecimiento a la implementación del Sistema Distrital de Protección integral a las mujeres víctimas de violencias - SOFIA en Bogotá</t>
  </si>
  <si>
    <t>34.Estudios y/o investigaciones producidas y divulgadas por el Observatorio de Mujer y Equidad de Género, con relación a situaciones y derechos de las mujeres en Bogotá</t>
  </si>
  <si>
    <t>ORIENTACIONES</t>
  </si>
  <si>
    <t xml:space="preserve">Plan trabajo anual en seguridad y salud en el trabajo </t>
  </si>
  <si>
    <t xml:space="preserve">GESTIÓN DE LAS POLÍTICAS PÚBLICAS </t>
  </si>
  <si>
    <t>7738.Implementación de Políticas Públicas lideradas por la Secretaria de la Mujer y Transversalización de género para promover igualdad, desarrollo de capacidades y reconocimiento de las mujeres de Bogotá</t>
  </si>
  <si>
    <t>12.Número de mujeres vinculadas a procesos de las Casas de Igualdad de Oportunidades</t>
  </si>
  <si>
    <t>ESTUDIOS Y/O INVESTIGACIONES</t>
  </si>
  <si>
    <t xml:space="preserve">Plan estrategico de tecnología de la información y privacidad de la información </t>
  </si>
  <si>
    <t xml:space="preserve">DESARROLLO DE CAPACIDADES PARA LA VIDA DE LAS MUJERES </t>
  </si>
  <si>
    <t>7739.Implementación de estrategia de divulgación pedagógica con enfoques de género y de derechos Bogotá</t>
  </si>
  <si>
    <t>39.Atenciones socio jurídicas brindadas a través de la Estrategia Casa de Todas, a mujeres que realizan actividades sexuales pagadas (asesorias, seguimientos y valoraciones iniciales)</t>
  </si>
  <si>
    <t>CONTENIDOS</t>
  </si>
  <si>
    <t xml:space="preserve">Plan de seguridad y privacidad de la información </t>
  </si>
  <si>
    <t>GESTIÓN DEL SISTEMA DISTRITAL DE CUIDADO</t>
  </si>
  <si>
    <t>40.Atenciones psicosociales brindadas a través de la Estrategia Casa de Todas, a mujeres que realizan actividades sexuales pagadas (asesorias, seguimientos y valoraciones iniciales)</t>
  </si>
  <si>
    <t>CASOS NUEVOS</t>
  </si>
  <si>
    <t>Plan de participación ciudadana</t>
  </si>
  <si>
    <t>GESTIÓN  TALENTO HUMANO</t>
  </si>
  <si>
    <t>41.Atenciones en trabajo social brindadas a través de la Estrategia Casa de Todas, a mujeres que realizan actividades sexuales pagadas (asesorias, seguimientos y valoraciones iniciales)</t>
  </si>
  <si>
    <t>CIUDADANOS Y CIUDADANAS</t>
  </si>
  <si>
    <t>GESTIÓN CONTRACTUAL</t>
  </si>
  <si>
    <t xml:space="preserve">42.Número de contenidos diseñados para el desarrollo de capacidades socioemocionales, ocupacionales, técnicas y educación financiera para las mujeres (Módulos y diplomados) </t>
  </si>
  <si>
    <t>PORCIENTO</t>
  </si>
  <si>
    <t>GESTIÓN ADMINISTRATIVA</t>
  </si>
  <si>
    <t>29.Mujeres formadas en derechos a través de procesos de desarrollo de capacidades en los Centros de Inclusión Digital</t>
  </si>
  <si>
    <t>GESTIÓN FINANCIERA</t>
  </si>
  <si>
    <t xml:space="preserve">30.Número de orientaciones y asesorías socio jurídicas con enfoque de derechos de las mujeres y enfoque de género a través de las Casas de Igualdad de Oportunidades para las Mujeres </t>
  </si>
  <si>
    <t>GESTIÓN DOCUMENTAL</t>
  </si>
  <si>
    <t xml:space="preserve">108.Número de orientaciones  y acompañamientos psicosociales a mujeres a través de las Casas de Igualdad de Oportunidades para las Mujeres </t>
  </si>
  <si>
    <t>GESTIÓN JURÍDICA</t>
  </si>
  <si>
    <t xml:space="preserve">33.Número de mujeres vinculadas a procesos formativos para el desarrollo de capacidades de incidencia, liderazgo, empoderamiento y participación política </t>
  </si>
  <si>
    <t xml:space="preserve">GESTIÓN TECNOLÓGICA </t>
  </si>
  <si>
    <t>43.Número de mujeres formadas en cuidados, en el marco de la estrategia cuidado a cuidadoras</t>
  </si>
  <si>
    <t>ATENCIÓN A LA CIUDADANÍA</t>
  </si>
  <si>
    <t>44.Número de atenciones brindadas a través de Espacios respiro, en el marco de la estrategia cuidado a cuidadoras</t>
  </si>
  <si>
    <t xml:space="preserve">SEGUIMIENTO, EVALUACIÓN Y CONTROL </t>
  </si>
  <si>
    <t>45.Número de atenciones de relevo de cuidado en casa, en el marco de la estrategia cuidado a cuidadoras</t>
  </si>
  <si>
    <t>GESTIÓN DISCIPLINARIA</t>
  </si>
  <si>
    <t>46.Número de personas vinculadas a los talleres de cambio cultural</t>
  </si>
  <si>
    <t>METAS SECTORIALES</t>
  </si>
  <si>
    <t>INDICADORES PDD</t>
  </si>
  <si>
    <t>9. Aumentar en un 30% el número de mujeres formadas en los centros de inclusión digital.</t>
  </si>
  <si>
    <t>9. Número de mujeres formadas en los Centros de Inclusión Digital</t>
  </si>
  <si>
    <t>10. Diseñar y acompañar la estrategia de emprendimiento y empleabilidad para la autonomía económica de las mujeres</t>
  </si>
  <si>
    <t>10. Porcentaje de avance en el diseño y acompañamiento de la estrategia de emprendimiento y empleabilidad para la autonomía económica de las mujeres</t>
  </si>
  <si>
    <t>11. Territorializar la política pública de mujeres y equidad de género a través de las Casas de Igualdad de Oportunidades en las 20 localidades</t>
  </si>
  <si>
    <t>11. Número de localidades con el modelo de atención Casas de Igualdad de Oportunidades para las mujeres implementado</t>
  </si>
  <si>
    <t>667. Número de mujeres vinculadas a procesos de información, sensibilización y campañas de difusión de sus derechos</t>
  </si>
  <si>
    <t>668. Número de orientaciones y acompañamientos psicosociales a mujeres</t>
  </si>
  <si>
    <t>669. Número de orientaciones y asesorías socio jurídicas a mujeres víctimas de violencias</t>
  </si>
  <si>
    <t>37. Diseñar acciones afirmativas con enfoque diferencial, para desarrollar capacidades y promover el bienestar socio emocional y los derechos de las mujeres en todas sus diversidades, en los sectores de la administración distrital y en las localidades</t>
  </si>
  <si>
    <t>39. Número de sectores que implementan acciones afirmativas con enfoque diferencial para desarrollar capacidades y promover los derechos de las mujeres en todas sus diversidades</t>
  </si>
  <si>
    <t xml:space="preserve">38. Implementar la política pública de mujeres y equidad de género en los sectores responsables del cumplimiento de su plan de acción </t>
  </si>
  <si>
    <t>40. Política Pública de Mujeres y Equidad de Género implementada en articulación con los sectores responsables en su Plan de Acción</t>
  </si>
  <si>
    <t>39. Incorporar de manera transversal, en los 15 sectores de la administración distrital y en las localidades, el enfoque de género y de derechos de las mujeres</t>
  </si>
  <si>
    <t>41. Estrategia de transversalización implementada en los 15 sectores de la Administración Distrital</t>
  </si>
  <si>
    <t>52. Formular e implementar una estrategia pedagógica para la valoración, la resignificación, el reconocimiento y la redistribución del trabajo de cuidado no remunerado que realizan las mujeres en Bogotá</t>
  </si>
  <si>
    <t>54. Estrategia pedagógica para la valoración, la resignificación, el reconocimiento y la redistribución del trabajo de cuidado no remunerado implementada</t>
  </si>
  <si>
    <t>53. Formular las bases técnicas y coordinar la implementación del sistema distrital del cuidado</t>
  </si>
  <si>
    <t>55. Porcentaje de avance en la definición técnica y coordinación para la implementación del sistema distrital de cuidado</t>
  </si>
  <si>
    <t>56. Gestionar la implementación, en la ciudad y la ruralidad, de la estrategia de manzanas del cuidado y unidades móviles de servicios del cuidado para las personas que requieren cuidado y para los y las cuidadoras de personas y animales domésticos</t>
  </si>
  <si>
    <t>58. Estrategias de manzanas del cuidado y unidades móviles de servicios del cuidado implementadas</t>
  </si>
  <si>
    <t>304. Alcanzar al menos el 80% de efectividad (respuesta inmediata, llamadas devueltas y contactos por chat) en la atención de la linea purpura  “Mujeres escuchan mujeres” integrando un equipo de la misma a la linea de emergencias 123</t>
  </si>
  <si>
    <t>324. Efectividad en la atención de la Línea Púrpura</t>
  </si>
  <si>
    <t>305. Ampliar a 6 el modelo de operación de Casa refugio priorizando la ruralidad (Acuerdo 631/2015) y modalidad intermedia.</t>
  </si>
  <si>
    <t>325. Número de Casas Refugio en operación</t>
  </si>
  <si>
    <t>306. Diseñar e implementar estrategias de divulgación pedagógica y de transformación cultural para el cambio social con enfoques de género, diferencial, de derechos de las mujeres e interseccional que articulen la oferta institucional con el ejercicio pleno de los derechos de las mujeres</t>
  </si>
  <si>
    <t>326. Número de estrategias de comunicación y divulgación con enfoque de género, diferencial e interseccional diseñadas e implementadas</t>
  </si>
  <si>
    <t>307. Implementar en 7 casas de justicia priorizadas un modelo de atención con ruta integral para mujeres y Garantizar en 8 casas de justicia y CAPIV - CENTROS DE ATENCIÓN PENAL INTEGRAL PARA VICTIMAS y CAIVAS - CENTROS DE ATENCIÓN INTEGRAL A VICTIMAS DE ABUSO SEXUAL la estrategia de justicia de género</t>
  </si>
  <si>
    <t>327. Número de mujeres atendidas con perspectiva de género y derechos de las mujeres a través de Casas de Justicia y espacios de atención integral de la Fiscalía (CAPIV, CAIVAS)</t>
  </si>
  <si>
    <t>308. Implementar una estrategia semi permanente para la protección de las mujeres víctimas de violencia y su acceso a la justicia en 3 Unidades de Reacción Inmediata - URI de la Fiscalía General de la Nación y articulada a la línea 123 y Línea púrpura</t>
  </si>
  <si>
    <t>328. Número de URIs con estrategia de atención semi permanente para la protección de las mujeres víctimas de violencia y acceso a la justicia implementada</t>
  </si>
  <si>
    <t>309. Implementar el protocolo de prevención, atención, y sanción a la violencia contra las mujeres en el transporte público que garantice la atención del 100% de los casos y promueva su disminución.</t>
  </si>
  <si>
    <t>329. Acciones estratégicas realizadas en el marco de los componentes del Sistema SOFIA</t>
  </si>
  <si>
    <t>452. Crear y fortalecer la infraestructura tecnológica del Observatorio de Mujer y Equidad de Género que permita la articulación con los sectores distritales pertinentes</t>
  </si>
  <si>
    <t>487. Porcentaje de avance en la creación y fortalecimiento de infraestructura tecnológica del OMEG para la articulación con los sectores distritales</t>
  </si>
  <si>
    <t>454. Diseñar e implementar investigaciones  para diagnosticar y divulgar la situación de los derechos de las mujeres y transversalizar el enfoque de género y diferencial metodológicamente</t>
  </si>
  <si>
    <t>489. Investigaciones realizadas</t>
  </si>
  <si>
    <t>404. Alcanzar la paridad en al menos el 50% de las instancias de participación del Distrito Capital</t>
  </si>
  <si>
    <t>431. Porcentaje de instancias con participación paritaria en el Distrito</t>
  </si>
  <si>
    <t>426. Implementar una estrategia de formación para el desarrollo de capacidades de incidencia, liderazgo, empoderamiento y participación política de las Mujeres</t>
  </si>
  <si>
    <t>459. Número de mujeres vinculadas a procesos de formación para el desarrollo de capacidades de incidencia, liderazgo, empoderamiento y participación política de las mujeres</t>
  </si>
  <si>
    <t>428. Incorporar e implementar el enfoque de género y diferencial en los ejercicios de los presupuestos participativos.</t>
  </si>
  <si>
    <t>461. Documento de lineamiento de presupuesto participativo sensible al género, formulado y adoptado</t>
  </si>
  <si>
    <t>518. Implementar buenas prácticas de gestión administrativa y organizacional para el cumplimiento de las metas misionales a cargo de la Secretaría Distrital de la Mujer</t>
  </si>
  <si>
    <t>567. Número de buenas prácticas de gestión administrativa y organizacionales implementadas</t>
  </si>
  <si>
    <t>METAS ESTRATEGICAS</t>
  </si>
  <si>
    <t>Número de acciones estratégicas realizadas para la prevención, atención y sanción de las violencias contra las mujeres en el marco de los componente del Sistema Sofía</t>
  </si>
  <si>
    <t>Porcentaje (%) de Implementación de la estrategia para enfrentar y prevenir el acoso contra la mujer dentro del sistema Transmilenio</t>
  </si>
  <si>
    <t>METAS TRAZADORAS</t>
  </si>
  <si>
    <t>Disminuir el porcentaje de percepción de las mujeres que consideran que las mujeres son mejores para el trabajo doméstico que los hombres</t>
  </si>
  <si>
    <t>Disminuir el porcentaje de percepción de los hombres que consideran que las mujeres son mejores para el trabajo doméstico que los hombres</t>
  </si>
  <si>
    <t>Número de registros por presunto delito sexual</t>
  </si>
  <si>
    <t>Reducir el porcentaje de aceptación social a las violencias contra las mujeres</t>
  </si>
  <si>
    <t xml:space="preserve">ACTIVIDAD </t>
  </si>
  <si>
    <t xml:space="preserve">PRIMER TRI </t>
  </si>
  <si>
    <t xml:space="preserve">SEGUNDO TRIM </t>
  </si>
  <si>
    <t xml:space="preserve">TERCER TRIM </t>
  </si>
  <si>
    <t xml:space="preserve">TOTAL </t>
  </si>
  <si>
    <t>META 1</t>
  </si>
  <si>
    <t>META 2</t>
  </si>
  <si>
    <t>META 3</t>
  </si>
  <si>
    <t>META 4</t>
  </si>
  <si>
    <t>META 5</t>
  </si>
  <si>
    <t>META 6</t>
  </si>
  <si>
    <t>META 7</t>
  </si>
  <si>
    <t>META 10</t>
  </si>
  <si>
    <t>META 11</t>
  </si>
  <si>
    <t>META 12</t>
  </si>
  <si>
    <t>META 14</t>
  </si>
  <si>
    <t>META 15</t>
  </si>
  <si>
    <t>Se remitió la versión final de las capsulas para socializar el lineamiento de transversalización del enfoque de género en los 15 sectores. Se pilotea el curso virtual de transversalización del enfoque de género y conceptos básicos sobre Trazador Presupuestal de Igualdad y Equidad de Género. Se elaboró el documento técnico de recomendaciones para la conmemoración del Día internacional de los derechos de las mujeres 2022 y la Ficha metodológica 8M para adelantar las sensibilizaciones con los sectores. JUR: Concepto técnico Circular para el abordaje disciplinario en casos de violencia o discriminación contra la mujer. PLA: Concepto técnico bullets y folleto implementación de metodología resolución 2210 de 2021. TPIEG: bullets para la alcaldesa sobre el TPIEG. SAL: Documento Técnico Plan de Bienestar sector salud. Estrategia de cambio cultural frente a la discriminación racial y de género, clasismo y xenofobia (Encuesta). Se elaboró el documento técnico de la estrategia de transversalización, su respectivo lineamiento y  la hoja de ruta para la implementación de la ETG</t>
  </si>
  <si>
    <r>
      <t>DEE-PRIV</t>
    </r>
    <r>
      <rPr>
        <sz val="11"/>
        <color rgb="FF000000"/>
        <rFont val="Times New Roman"/>
      </rPr>
      <t xml:space="preserve">: Avance 2 estrategias transversalización: universidades y sector privado. </t>
    </r>
    <r>
      <rPr>
        <u/>
        <sz val="11"/>
        <color rgb="FF000000"/>
        <rFont val="Times New Roman"/>
      </rPr>
      <t>Paz:</t>
    </r>
    <r>
      <rPr>
        <sz val="11"/>
        <color rgb="FF000000"/>
        <rFont val="Times New Roman"/>
      </rPr>
      <t xml:space="preserve"> Articulación intersectorial temas paz; avance curso paz y reconciliación y proceso memorias y trayectorias políticas lideresas, victorias tempranas, articulación pruebas Saber mujeres reincorporadas. </t>
    </r>
    <r>
      <rPr>
        <u/>
        <sz val="11"/>
        <color rgb="FF000000"/>
        <rFont val="Times New Roman"/>
      </rPr>
      <t>Participación:</t>
    </r>
    <r>
      <rPr>
        <sz val="11"/>
        <color rgb="FF000000"/>
        <rFont val="Times New Roman"/>
      </rPr>
      <t xml:space="preserve"> Apoyo CCM: convocatoria, asambleas eleccionarias 3 derechos, 2 diversidades y 2 localidades; articulación temas participación. </t>
    </r>
    <r>
      <rPr>
        <u/>
        <sz val="11"/>
        <color rgb="FF000000"/>
        <rFont val="Times New Roman"/>
      </rPr>
      <t>Trabajo:</t>
    </r>
    <r>
      <rPr>
        <sz val="11"/>
        <color rgb="FF000000"/>
        <rFont val="Times New Roman"/>
      </rPr>
      <t xml:space="preserve"> Ajustes documentos e instrumentos buenas prácticas sector transporte; articulación temas trabajo y generación ingresos. Documento de sentido 8M. </t>
    </r>
    <r>
      <rPr>
        <u/>
        <sz val="11"/>
        <color rgb="FF000000"/>
        <rFont val="Times New Roman"/>
      </rPr>
      <t>Salud:</t>
    </r>
    <r>
      <rPr>
        <sz val="11"/>
        <color rgb="FF000000"/>
        <rFont val="Times New Roman"/>
      </rPr>
      <t xml:space="preserve"> articulación intersectorial: IVE, parto humanizado, prevención maternidades tempranas, lactancia materna, salud mental y DSDR; avances estrategia y conmemoración aborto. </t>
    </r>
    <r>
      <rPr>
        <u/>
        <sz val="11"/>
        <color rgb="FF000000"/>
        <rFont val="Times New Roman"/>
      </rPr>
      <t>Educación:</t>
    </r>
    <r>
      <rPr>
        <sz val="11"/>
        <color rgb="FF000000"/>
        <rFont val="Times New Roman"/>
      </rPr>
      <t xml:space="preserve"> Articulación interna e intersectorial estrategia universidades. </t>
    </r>
    <r>
      <rPr>
        <u/>
        <sz val="11"/>
        <color rgb="FF000000"/>
        <rFont val="Times New Roman"/>
      </rPr>
      <t>SP-DEE</t>
    </r>
    <r>
      <rPr>
        <sz val="11"/>
        <color rgb="FF000000"/>
        <rFont val="Times New Roman"/>
      </rPr>
      <t xml:space="preserve">: Articulación universidad JN Corpas y UNAL. </t>
    </r>
    <r>
      <rPr>
        <u/>
        <sz val="11"/>
        <color rgb="FF000000"/>
        <rFont val="Times New Roman"/>
      </rPr>
      <t>Hábitat:</t>
    </r>
    <r>
      <rPr>
        <sz val="11"/>
        <color rgb="FF000000"/>
        <rFont val="Times New Roman"/>
      </rPr>
      <t xml:space="preserve"> Articulación intersectorial: reglamentación POT, SDHáb, S. Plan, UAESP, Empresa Renovación Urbana, planes parciales, mesa asentamientos humanos, PP ruralidad y serv.púb. </t>
    </r>
    <r>
      <rPr>
        <u/>
        <sz val="11"/>
        <color rgb="FF000000"/>
        <rFont val="Times New Roman"/>
      </rPr>
      <t>Privado:</t>
    </r>
    <r>
      <rPr>
        <sz val="11"/>
        <color rgb="FF000000"/>
        <rFont val="Times New Roman"/>
      </rPr>
      <t xml:space="preserve"> Articulación Alianzas Estratégicas y 15 empresas privadas presentación estrategia transversalización. </t>
    </r>
    <r>
      <rPr>
        <u/>
        <sz val="11"/>
        <color rgb="FF000000"/>
        <rFont val="Times New Roman"/>
      </rPr>
      <t>TID-PRIV</t>
    </r>
    <r>
      <rPr>
        <sz val="11"/>
        <color rgb="FF000000"/>
        <rFont val="Times New Roman"/>
      </rPr>
      <t xml:space="preserve">: Articulación equipo empleo Subsecretaría y sello de género. 8M: bullets, documentos y ponencias eventos conmemoración. </t>
    </r>
    <r>
      <rPr>
        <u/>
        <sz val="11"/>
        <color rgb="FF000000"/>
        <rFont val="Times New Roman"/>
      </rPr>
      <t>Cultura</t>
    </r>
    <r>
      <rPr>
        <sz val="11"/>
        <color rgb="FF000000"/>
        <rFont val="Times New Roman"/>
      </rPr>
      <t xml:space="preserve">: Avance manual comunicación no sexista empresa privada, articulación cultura ciudadana y SOFA. </t>
    </r>
    <r>
      <rPr>
        <u/>
        <sz val="11"/>
        <color rgb="FF000000"/>
        <rFont val="Times New Roman"/>
      </rPr>
      <t>7D:</t>
    </r>
    <r>
      <rPr>
        <sz val="11"/>
        <color rgb="FF000000"/>
        <rFont val="Times New Roman"/>
      </rPr>
      <t xml:space="preserve"> Ajustes PIOEG. Concertación temas clave sensibilización 15 sectores. Concertación proceso sensibilización CCM con Subsecretaría; propuesta fortalecimiento CCM; avances metodologías 7 derechos. Concertación cronograma talento humano SDMujer. Avances sensibilización derecho a la cultura con servidoras SDMujer y ciudadanía.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</si>
</sst>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41" formatCode="_-* #,##0_-;\-* #,##0_-;_-* &quot;-&quot;_-;_-@_-"/>
    <numFmt numFmtId="164" formatCode="#,##0\ &quot;€&quot;;\-#,##0\ &quot;€&quot;"/>
    <numFmt numFmtId="165" formatCode="_-* #,##0\ &quot;€&quot;_-;\-* #,##0\ &quot;€&quot;_-;_-* &quot;-&quot;\ &quot;€&quot;_-;_-@_-"/>
    <numFmt numFmtId="166" formatCode="_-* #,##0\ _€_-;\-* #,##0\ _€_-;_-* &quot;-&quot;\ _€_-;_-@_-"/>
    <numFmt numFmtId="167" formatCode="_-* #,##0.00\ &quot;€&quot;_-;\-* #,##0.00\ &quot;€&quot;_-;_-* &quot;-&quot;??\ &quot;€&quot;_-;_-@_-"/>
    <numFmt numFmtId="168" formatCode="_-* #,##0.00\ _€_-;\-* #,##0.00\ _€_-;_-* &quot;-&quot;??\ _€_-;_-@_-"/>
    <numFmt numFmtId="169" formatCode="_-&quot;$&quot;* #,##0.00_-;\-&quot;$&quot;* #,##0.00_-;_-&quot;$&quot;* &quot;-&quot;??_-;_-@_-"/>
    <numFmt numFmtId="170" formatCode="_(&quot;$&quot;\ * #,##0.00_);_(&quot;$&quot;\ * \(#,##0.00\);_(&quot;$&quot;\ * &quot;-&quot;??_);_(@_)"/>
    <numFmt numFmtId="171" formatCode="_ &quot;$&quot;\ * #,##0.00_ ;_ &quot;$&quot;\ * \-#,##0.00_ ;_ &quot;$&quot;\ * &quot;-&quot;??_ ;_ @_ "/>
    <numFmt numFmtId="172" formatCode="&quot;$&quot;\ #,##0"/>
    <numFmt numFmtId="173" formatCode="_-* #,##0\ _€_-;\-* #,##0\ _€_-;_-* &quot;-&quot;??\ _€_-;_-@_-"/>
    <numFmt numFmtId="174" formatCode="0.0%"/>
    <numFmt numFmtId="175" formatCode="[$$-240A]\ #,##0;[Red][$$-240A]\ #,##0"/>
    <numFmt numFmtId="176" formatCode="#,##0;[Red]#,##0"/>
    <numFmt numFmtId="177" formatCode="_-[$$-240A]\ * #,##0.00_-;\-[$$-240A]\ * #,##0.00_-;_-[$$-240A]\ * &quot;-&quot;??_-;_-@_-"/>
    <numFmt numFmtId="178" formatCode="_-* #,##0.00_-;\-* #,##0.00_-;_-* &quot;-&quot;_-;_-@_-"/>
  </numFmts>
  <fonts count="45" x14ac:knownFonts="1">
    <font>
      <sz val="11"/>
      <color theme="1"/>
      <name val="Calibri"/>
      <family val="2"/>
      <scheme val="minor"/>
    </font>
    <font>
      <sz val="11"/>
      <color indexed="8"/>
      <name val="Calibri"/>
      <family val="2"/>
    </font>
    <font>
      <sz val="10"/>
      <name val="Arial"/>
      <family val="2"/>
    </font>
    <font>
      <b/>
      <sz val="10"/>
      <name val="Times New Roman"/>
      <family val="1"/>
    </font>
    <font>
      <sz val="10"/>
      <name val="Times New Roman"/>
      <family val="1"/>
    </font>
    <font>
      <sz val="10"/>
      <name val="Arial Narrow"/>
      <family val="2"/>
    </font>
    <font>
      <sz val="10"/>
      <name val="Arial Narrow"/>
      <family val="2"/>
    </font>
    <font>
      <sz val="11"/>
      <name val="Times New Roman"/>
      <family val="1"/>
    </font>
    <font>
      <b/>
      <sz val="11"/>
      <name val="Times New Roman"/>
      <family val="1"/>
    </font>
    <font>
      <b/>
      <sz val="11"/>
      <color indexed="8"/>
      <name val="Times New Roman"/>
      <family val="1"/>
    </font>
    <font>
      <b/>
      <sz val="11"/>
      <color indexed="10"/>
      <name val="Times New Roman"/>
      <family val="1"/>
    </font>
    <font>
      <b/>
      <i/>
      <sz val="11"/>
      <name val="Times New Roman"/>
      <family val="1"/>
    </font>
    <font>
      <b/>
      <sz val="11"/>
      <name val="Arial Narrow"/>
      <family val="2"/>
    </font>
    <font>
      <sz val="11"/>
      <color indexed="8"/>
      <name val="Times New Roman"/>
      <family val="1"/>
    </font>
    <font>
      <i/>
      <sz val="11"/>
      <name val="Times New Roman"/>
      <family val="1"/>
    </font>
    <font>
      <sz val="11"/>
      <color indexed="10"/>
      <name val="Times New Roman"/>
      <family val="1"/>
    </font>
    <font>
      <b/>
      <sz val="9"/>
      <color indexed="8"/>
      <name val="Tahoma"/>
      <family val="2"/>
    </font>
    <font>
      <sz val="9"/>
      <color indexed="8"/>
      <name val="Tahoma"/>
      <family val="2"/>
    </font>
    <font>
      <b/>
      <sz val="10"/>
      <color indexed="8"/>
      <name val="Tahoma"/>
      <family val="2"/>
    </font>
    <font>
      <sz val="10"/>
      <color indexed="8"/>
      <name val="Tahoma"/>
      <family val="2"/>
    </font>
    <font>
      <sz val="11"/>
      <color theme="1"/>
      <name val="Calibri"/>
      <family val="2"/>
      <scheme val="minor"/>
    </font>
    <font>
      <sz val="11"/>
      <color theme="0"/>
      <name val="Calibri"/>
      <family val="2"/>
      <scheme val="minor"/>
    </font>
    <font>
      <sz val="10"/>
      <color theme="1"/>
      <name val="Verdana"/>
      <family val="2"/>
    </font>
    <font>
      <sz val="11"/>
      <color theme="1"/>
      <name val="Calibri"/>
      <family val="2"/>
    </font>
    <font>
      <b/>
      <sz val="11"/>
      <color theme="0"/>
      <name val="Calibri"/>
      <family val="2"/>
      <scheme val="minor"/>
    </font>
    <font>
      <sz val="17"/>
      <color theme="0"/>
      <name val="Calibri"/>
      <family val="2"/>
      <scheme val="minor"/>
    </font>
    <font>
      <sz val="11"/>
      <color rgb="FF0B744D"/>
      <name val="Calibri"/>
      <family val="2"/>
      <scheme val="minor"/>
    </font>
    <font>
      <sz val="11"/>
      <name val="Calibri"/>
      <family val="2"/>
      <scheme val="minor"/>
    </font>
    <font>
      <b/>
      <sz val="10"/>
      <color theme="1"/>
      <name val="Verdana"/>
      <family val="2"/>
    </font>
    <font>
      <sz val="11"/>
      <color rgb="FF9C5700"/>
      <name val="Calibri"/>
      <family val="2"/>
      <scheme val="minor"/>
    </font>
    <font>
      <sz val="42"/>
      <color theme="0"/>
      <name val="Segoe UI"/>
      <family val="2"/>
      <charset val="1"/>
    </font>
    <font>
      <b/>
      <sz val="11"/>
      <color theme="1"/>
      <name val="Calibri"/>
      <family val="2"/>
      <scheme val="minor"/>
    </font>
    <font>
      <sz val="11"/>
      <color theme="1"/>
      <name val="Times New Roman"/>
      <family val="1"/>
    </font>
    <font>
      <sz val="11"/>
      <color rgb="FFFF0000"/>
      <name val="Times New Roman"/>
      <family val="1"/>
    </font>
    <font>
      <b/>
      <sz val="11"/>
      <color rgb="FF000000"/>
      <name val="Times New Roman"/>
      <family val="1"/>
    </font>
    <font>
      <sz val="11"/>
      <color rgb="FF000000"/>
      <name val="Times New Roman"/>
      <family val="1"/>
    </font>
    <font>
      <b/>
      <sz val="11"/>
      <color theme="1"/>
      <name val="Times New Roman"/>
      <family val="1"/>
    </font>
    <font>
      <b/>
      <sz val="11"/>
      <color theme="0" tint="-0.34998626667073579"/>
      <name val="Calibri"/>
      <family val="2"/>
      <scheme val="minor"/>
    </font>
    <font>
      <sz val="10"/>
      <color rgb="FF000000"/>
      <name val="Times New Roman"/>
      <family val="1"/>
    </font>
    <font>
      <sz val="10"/>
      <color theme="1"/>
      <name val="Times New Roman"/>
      <family val="1"/>
    </font>
    <font>
      <b/>
      <sz val="18"/>
      <color theme="0" tint="-0.34998626667073579"/>
      <name val="Calibri"/>
      <family val="2"/>
      <scheme val="minor"/>
    </font>
    <font>
      <b/>
      <sz val="11"/>
      <color theme="0" tint="-0.34998626667073579"/>
      <name val="Times New Roman"/>
      <family val="1"/>
    </font>
    <font>
      <u/>
      <sz val="11"/>
      <name val="Times New Roman"/>
      <family val="1"/>
    </font>
    <font>
      <u/>
      <sz val="11"/>
      <color rgb="FF000000"/>
      <name val="Times New Roman"/>
    </font>
    <font>
      <sz val="11"/>
      <color rgb="FF000000"/>
      <name val="Times New Roman"/>
    </font>
  </fonts>
  <fills count="26">
    <fill>
      <patternFill patternType="none"/>
    </fill>
    <fill>
      <patternFill patternType="gray125"/>
    </fill>
    <fill>
      <patternFill patternType="solid">
        <fgColor indexed="9"/>
        <bgColor indexed="64"/>
      </patternFill>
    </fill>
    <fill>
      <patternFill patternType="solid">
        <fgColor theme="9" tint="0.79998168889431442"/>
        <bgColor indexed="65"/>
      </patternFill>
    </fill>
    <fill>
      <patternFill patternType="solid">
        <fgColor theme="9" tint="0.79998168889431442"/>
        <bgColor theme="9" tint="0.79998168889431442"/>
      </patternFill>
    </fill>
    <fill>
      <patternFill patternType="solid">
        <fgColor rgb="FF217346"/>
        <bgColor indexed="64"/>
      </patternFill>
    </fill>
    <fill>
      <patternFill patternType="solid">
        <fgColor theme="9"/>
      </patternFill>
    </fill>
    <fill>
      <patternFill patternType="solid">
        <fgColor rgb="FFDBE5F1"/>
        <bgColor indexed="64"/>
      </patternFill>
    </fill>
    <fill>
      <patternFill patternType="solid">
        <fgColor rgb="FFFFEB9C"/>
      </patternFill>
    </fill>
    <fill>
      <patternFill patternType="solid">
        <fgColor theme="7" tint="0.59999389629810485"/>
        <bgColor indexed="64"/>
      </patternFill>
    </fill>
    <fill>
      <patternFill patternType="solid">
        <fgColor theme="4" tint="0.59999389629810485"/>
        <bgColor indexed="64"/>
      </patternFill>
    </fill>
    <fill>
      <patternFill patternType="solid">
        <fgColor theme="8" tint="0.39997558519241921"/>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3" tint="0.59999389629810485"/>
        <bgColor indexed="64"/>
      </patternFill>
    </fill>
    <fill>
      <patternFill patternType="solid">
        <fgColor theme="8" tint="0.59999389629810485"/>
        <bgColor indexed="64"/>
      </patternFill>
    </fill>
    <fill>
      <patternFill patternType="solid">
        <fgColor rgb="FF92D050"/>
        <bgColor indexed="64"/>
      </patternFill>
    </fill>
    <fill>
      <patternFill patternType="solid">
        <fgColor theme="0"/>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rgb="FFDDDDDD"/>
        <bgColor indexed="64"/>
      </patternFill>
    </fill>
    <fill>
      <patternFill patternType="solid">
        <fgColor theme="0" tint="-0.14999847407452621"/>
        <bgColor indexed="64"/>
      </patternFill>
    </fill>
    <fill>
      <patternFill patternType="solid">
        <fgColor rgb="FFFFFF00"/>
        <bgColor indexed="64"/>
      </patternFill>
    </fill>
    <fill>
      <patternFill patternType="solid">
        <fgColor rgb="FF7030A0"/>
        <bgColor indexed="64"/>
      </patternFill>
    </fill>
  </fills>
  <borders count="8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right/>
      <top style="medium">
        <color indexed="64"/>
      </top>
      <bottom style="thin">
        <color indexed="64"/>
      </bottom>
      <diagonal/>
    </border>
    <border>
      <left style="medium">
        <color indexed="64"/>
      </left>
      <right style="thin">
        <color indexed="64"/>
      </right>
      <top/>
      <bottom/>
      <diagonal/>
    </border>
    <border>
      <left/>
      <right/>
      <top style="thin">
        <color indexed="64"/>
      </top>
      <bottom style="medium">
        <color indexed="64"/>
      </bottom>
      <diagonal/>
    </border>
    <border>
      <left/>
      <right/>
      <top style="thin">
        <color theme="9" tint="0.39994506668294322"/>
      </top>
      <bottom style="thin">
        <color theme="9" tint="0.39994506668294322"/>
      </bottom>
      <diagonal/>
    </border>
    <border>
      <left/>
      <right style="thin">
        <color theme="9" tint="0.39991454817346722"/>
      </right>
      <top/>
      <bottom style="thin">
        <color theme="9" tint="0.39991454817346722"/>
      </bottom>
      <diagonal/>
    </border>
    <border>
      <left style="thin">
        <color theme="9" tint="0.39994506668294322"/>
      </left>
      <right/>
      <top/>
      <bottom style="thin">
        <color theme="9" tint="0.39991454817346722"/>
      </bottom>
      <diagonal/>
    </border>
    <border>
      <left style="medium">
        <color indexed="64"/>
      </left>
      <right style="medium">
        <color theme="0"/>
      </right>
      <top style="medium">
        <color indexed="64"/>
      </top>
      <bottom style="medium">
        <color theme="0"/>
      </bottom>
      <diagonal/>
    </border>
    <border>
      <left style="medium">
        <color theme="0"/>
      </left>
      <right/>
      <top style="medium">
        <color indexed="64"/>
      </top>
      <bottom style="medium">
        <color theme="0"/>
      </bottom>
      <diagonal/>
    </border>
    <border>
      <left style="medium">
        <color theme="0"/>
      </left>
      <right/>
      <top style="medium">
        <color indexed="64"/>
      </top>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medium">
        <color theme="0"/>
      </left>
      <right/>
      <top style="medium">
        <color indexed="64"/>
      </top>
      <bottom style="medium">
        <color indexed="64"/>
      </bottom>
      <diagonal/>
    </border>
    <border>
      <left style="thin">
        <color rgb="FF000000"/>
      </left>
      <right style="thin">
        <color rgb="FF000000"/>
      </right>
      <top/>
      <bottom style="thin">
        <color rgb="FF000000"/>
      </bottom>
      <diagonal/>
    </border>
    <border>
      <left/>
      <right style="thin">
        <color rgb="FF000000"/>
      </right>
      <top style="thin">
        <color indexed="64"/>
      </top>
      <bottom/>
      <diagonal/>
    </border>
    <border>
      <left style="thin">
        <color indexed="64"/>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right style="medium">
        <color rgb="FF000000"/>
      </right>
      <top style="thin">
        <color indexed="64"/>
      </top>
      <bottom/>
      <diagonal/>
    </border>
    <border>
      <left/>
      <right style="medium">
        <color rgb="FF000000"/>
      </right>
      <top/>
      <bottom/>
      <diagonal/>
    </border>
    <border>
      <left/>
      <right style="medium">
        <color rgb="FF000000"/>
      </right>
      <top/>
      <bottom style="medium">
        <color rgb="FF000000"/>
      </bottom>
      <diagonal/>
    </border>
  </borders>
  <cellStyleXfs count="34">
    <xf numFmtId="0" fontId="0" fillId="0" borderId="0"/>
    <xf numFmtId="0" fontId="20" fillId="3" borderId="67" applyNumberFormat="0" applyAlignment="0" applyProtection="0"/>
    <xf numFmtId="49" fontId="22" fillId="0" borderId="0" applyFill="0" applyBorder="0" applyProtection="0">
      <alignment horizontal="left" vertical="center"/>
    </xf>
    <xf numFmtId="0" fontId="23" fillId="4" borderId="68" applyNumberFormat="0" applyFont="0" applyFill="0" applyAlignment="0"/>
    <xf numFmtId="0" fontId="23" fillId="4" borderId="69" applyNumberFormat="0" applyFont="0" applyFill="0" applyAlignment="0"/>
    <xf numFmtId="0" fontId="25" fillId="5" borderId="0" applyNumberFormat="0" applyProtection="0">
      <alignment horizontal="left" wrapText="1" indent="4"/>
    </xf>
    <xf numFmtId="0" fontId="26" fillId="5" borderId="0" applyNumberFormat="0" applyProtection="0">
      <alignment horizontal="left" wrapText="1" indent="4"/>
    </xf>
    <xf numFmtId="0" fontId="24" fillId="6" borderId="0" applyNumberFormat="0" applyBorder="0" applyAlignment="0" applyProtection="0"/>
    <xf numFmtId="16" fontId="27" fillId="0" borderId="0" applyFont="0" applyFill="0" applyBorder="0" applyAlignment="0">
      <alignment horizontal="left"/>
    </xf>
    <xf numFmtId="0" fontId="28" fillId="7" borderId="0" applyNumberFormat="0" applyBorder="0" applyProtection="0">
      <alignment horizontal="center" vertical="center"/>
    </xf>
    <xf numFmtId="168" fontId="20" fillId="0" borderId="0" applyFont="0" applyFill="0" applyBorder="0" applyAlignment="0" applyProtection="0"/>
    <xf numFmtId="166" fontId="20" fillId="0" borderId="0" applyFont="0" applyFill="0" applyBorder="0" applyAlignment="0" applyProtection="0"/>
    <xf numFmtId="41" fontId="20" fillId="0" borderId="0" applyFont="0" applyFill="0" applyBorder="0" applyAlignment="0" applyProtection="0"/>
    <xf numFmtId="168" fontId="5" fillId="0" borderId="0" applyFont="0" applyFill="0" applyBorder="0" applyAlignment="0" applyProtection="0"/>
    <xf numFmtId="167" fontId="20" fillId="0" borderId="0" applyFont="0" applyFill="0" applyBorder="0" applyAlignment="0" applyProtection="0"/>
    <xf numFmtId="165" fontId="20" fillId="0" borderId="0" applyFont="0" applyFill="0" applyBorder="0" applyAlignment="0" applyProtection="0"/>
    <xf numFmtId="169" fontId="20" fillId="0" borderId="0" applyFont="0" applyFill="0" applyBorder="0" applyAlignment="0" applyProtection="0"/>
    <xf numFmtId="171" fontId="2" fillId="0" borderId="0" applyFont="0" applyFill="0" applyBorder="0" applyAlignment="0" applyProtection="0"/>
    <xf numFmtId="170" fontId="20" fillId="0" borderId="0" applyFont="0" applyFill="0" applyBorder="0" applyAlignment="0" applyProtection="0"/>
    <xf numFmtId="169" fontId="1" fillId="0" borderId="0" applyFont="0" applyFill="0" applyBorder="0" applyAlignment="0" applyProtection="0"/>
    <xf numFmtId="164" fontId="23" fillId="0" borderId="0" applyFont="0" applyFill="0" applyBorder="0" applyAlignment="0" applyProtection="0"/>
    <xf numFmtId="0" fontId="29" fillId="8" borderId="0" applyNumberFormat="0" applyBorder="0" applyAlignment="0" applyProtection="0"/>
    <xf numFmtId="0" fontId="2" fillId="0" borderId="0"/>
    <xf numFmtId="0" fontId="2" fillId="0" borderId="0"/>
    <xf numFmtId="0" fontId="23" fillId="0" borderId="0"/>
    <xf numFmtId="0" fontId="6" fillId="0" borderId="0"/>
    <xf numFmtId="0" fontId="5" fillId="0" borderId="0"/>
    <xf numFmtId="0" fontId="2" fillId="0" borderId="0"/>
    <xf numFmtId="9" fontId="20"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0" fontId="26" fillId="0" borderId="0" applyFill="0" applyBorder="0">
      <alignment wrapText="1"/>
    </xf>
    <xf numFmtId="0" fontId="21" fillId="0" borderId="0"/>
    <xf numFmtId="0" fontId="30" fillId="5" borderId="0" applyNumberFormat="0" applyBorder="0" applyProtection="0">
      <alignment horizontal="left" indent="1"/>
    </xf>
  </cellStyleXfs>
  <cellXfs count="640">
    <xf numFmtId="0" fontId="0" fillId="0" borderId="0" xfId="0"/>
    <xf numFmtId="9" fontId="4" fillId="9" borderId="1" xfId="28" applyFont="1" applyFill="1" applyBorder="1" applyAlignment="1" applyProtection="1">
      <alignment horizontal="center" vertical="center" wrapText="1"/>
      <protection locked="0"/>
    </xf>
    <xf numFmtId="9" fontId="3" fillId="0" borderId="2" xfId="22" applyNumberFormat="1" applyFont="1" applyBorder="1" applyAlignment="1">
      <alignment horizontal="center" vertical="center" wrapText="1"/>
    </xf>
    <xf numFmtId="176" fontId="20" fillId="0" borderId="0" xfId="14" applyNumberFormat="1" applyFont="1" applyBorder="1" applyAlignment="1">
      <alignment vertical="center"/>
    </xf>
    <xf numFmtId="0" fontId="0" fillId="0" borderId="3" xfId="0" applyBorder="1" applyAlignment="1">
      <alignment horizontal="center"/>
    </xf>
    <xf numFmtId="0" fontId="0" fillId="10" borderId="1" xfId="0" applyFill="1" applyBorder="1"/>
    <xf numFmtId="9" fontId="4" fillId="10" borderId="1" xfId="28" applyFont="1" applyFill="1" applyBorder="1" applyAlignment="1" applyProtection="1">
      <alignment horizontal="center" vertical="center" wrapText="1"/>
      <protection locked="0"/>
    </xf>
    <xf numFmtId="9" fontId="3" fillId="10" borderId="2" xfId="22" applyNumberFormat="1" applyFont="1" applyFill="1" applyBorder="1" applyAlignment="1">
      <alignment horizontal="center" vertical="center" wrapText="1"/>
    </xf>
    <xf numFmtId="0" fontId="0" fillId="11" borderId="1" xfId="0" applyFill="1" applyBorder="1"/>
    <xf numFmtId="0" fontId="0" fillId="12" borderId="1" xfId="0" applyFill="1" applyBorder="1"/>
    <xf numFmtId="9" fontId="4" fillId="12" borderId="1" xfId="28" applyFont="1" applyFill="1" applyBorder="1" applyAlignment="1" applyProtection="1">
      <alignment horizontal="center" vertical="center" wrapText="1"/>
      <protection locked="0"/>
    </xf>
    <xf numFmtId="9" fontId="3" fillId="12" borderId="2" xfId="22" applyNumberFormat="1" applyFont="1" applyFill="1" applyBorder="1" applyAlignment="1">
      <alignment horizontal="center" vertical="center" wrapText="1"/>
    </xf>
    <xf numFmtId="0" fontId="0" fillId="13" borderId="1" xfId="0" applyFill="1" applyBorder="1"/>
    <xf numFmtId="0" fontId="0" fillId="14" borderId="1" xfId="0" applyFill="1" applyBorder="1"/>
    <xf numFmtId="0" fontId="0" fillId="15" borderId="1" xfId="0" applyFill="1" applyBorder="1"/>
    <xf numFmtId="0" fontId="0" fillId="9" borderId="1" xfId="0" applyFill="1" applyBorder="1"/>
    <xf numFmtId="0" fontId="0" fillId="16" borderId="1" xfId="0" applyFill="1" applyBorder="1"/>
    <xf numFmtId="0" fontId="0" fillId="15" borderId="4" xfId="0" applyFill="1" applyBorder="1"/>
    <xf numFmtId="0" fontId="0" fillId="17" borderId="1" xfId="0" applyFill="1" applyBorder="1"/>
    <xf numFmtId="0" fontId="0" fillId="12" borderId="2" xfId="0" applyFill="1" applyBorder="1"/>
    <xf numFmtId="0" fontId="0" fillId="15" borderId="2" xfId="0" applyFill="1" applyBorder="1"/>
    <xf numFmtId="0" fontId="0" fillId="9" borderId="2" xfId="0" applyFill="1" applyBorder="1"/>
    <xf numFmtId="0" fontId="0" fillId="17" borderId="2" xfId="0" applyFill="1" applyBorder="1"/>
    <xf numFmtId="0" fontId="0" fillId="14" borderId="2" xfId="0" applyFill="1" applyBorder="1"/>
    <xf numFmtId="0" fontId="0" fillId="10" borderId="5" xfId="0" applyFill="1" applyBorder="1"/>
    <xf numFmtId="0" fontId="0" fillId="12" borderId="5" xfId="0" applyFill="1" applyBorder="1"/>
    <xf numFmtId="0" fontId="0" fillId="15" borderId="5" xfId="0" applyFill="1" applyBorder="1"/>
    <xf numFmtId="0" fontId="0" fillId="9" borderId="5" xfId="0" applyFill="1" applyBorder="1"/>
    <xf numFmtId="0" fontId="0" fillId="17" borderId="5" xfId="0" applyFill="1" applyBorder="1"/>
    <xf numFmtId="0" fontId="0" fillId="14" borderId="5" xfId="0" applyFill="1" applyBorder="1"/>
    <xf numFmtId="0" fontId="0" fillId="0" borderId="6" xfId="0" applyBorder="1" applyAlignment="1">
      <alignment horizontal="center"/>
    </xf>
    <xf numFmtId="0" fontId="0" fillId="0" borderId="7" xfId="0" applyBorder="1" applyAlignment="1">
      <alignment horizontal="center"/>
    </xf>
    <xf numFmtId="9" fontId="4" fillId="10" borderId="8" xfId="28" applyFont="1" applyFill="1" applyBorder="1" applyAlignment="1" applyProtection="1">
      <alignment horizontal="center" vertical="center" wrapText="1"/>
      <protection locked="0"/>
    </xf>
    <xf numFmtId="9" fontId="3" fillId="10" borderId="9" xfId="22" applyNumberFormat="1" applyFont="1" applyFill="1" applyBorder="1" applyAlignment="1">
      <alignment horizontal="center" vertical="center" wrapText="1"/>
    </xf>
    <xf numFmtId="9" fontId="3" fillId="12" borderId="8" xfId="22" applyNumberFormat="1" applyFont="1" applyFill="1" applyBorder="1" applyAlignment="1">
      <alignment horizontal="center" vertical="center" wrapText="1"/>
    </xf>
    <xf numFmtId="0" fontId="0" fillId="12" borderId="9" xfId="0" applyFill="1" applyBorder="1"/>
    <xf numFmtId="0" fontId="0" fillId="12" borderId="8" xfId="0" applyFill="1" applyBorder="1"/>
    <xf numFmtId="0" fontId="0" fillId="15" borderId="8" xfId="0" applyFill="1" applyBorder="1"/>
    <xf numFmtId="0" fontId="0" fillId="15" borderId="9" xfId="0" applyFill="1" applyBorder="1"/>
    <xf numFmtId="0" fontId="0" fillId="9" borderId="8" xfId="0" applyFill="1" applyBorder="1"/>
    <xf numFmtId="0" fontId="0" fillId="9" borderId="9" xfId="0" applyFill="1" applyBorder="1"/>
    <xf numFmtId="0" fontId="0" fillId="17" borderId="8" xfId="0" applyFill="1" applyBorder="1"/>
    <xf numFmtId="0" fontId="0" fillId="17" borderId="9" xfId="0" applyFill="1" applyBorder="1"/>
    <xf numFmtId="0" fontId="0" fillId="14" borderId="8" xfId="0" applyFill="1" applyBorder="1"/>
    <xf numFmtId="0" fontId="0" fillId="14" borderId="9" xfId="0" applyFill="1" applyBorder="1"/>
    <xf numFmtId="0" fontId="0" fillId="15" borderId="10" xfId="0" applyFill="1" applyBorder="1"/>
    <xf numFmtId="0" fontId="0" fillId="18" borderId="4" xfId="0" applyFill="1" applyBorder="1"/>
    <xf numFmtId="0" fontId="0" fillId="18" borderId="1" xfId="0" applyFill="1" applyBorder="1"/>
    <xf numFmtId="0" fontId="0" fillId="18" borderId="10" xfId="0" applyFill="1" applyBorder="1"/>
    <xf numFmtId="9" fontId="31" fillId="0" borderId="0" xfId="28" applyFont="1" applyBorder="1" applyAlignment="1">
      <alignment horizontal="center" vertical="center"/>
    </xf>
    <xf numFmtId="0" fontId="0" fillId="0" borderId="0" xfId="0" applyAlignment="1">
      <alignment vertical="center"/>
    </xf>
    <xf numFmtId="0" fontId="8" fillId="19" borderId="70" xfId="22" applyFont="1" applyFill="1" applyBorder="1" applyAlignment="1">
      <alignment vertical="center" wrapText="1"/>
    </xf>
    <xf numFmtId="0" fontId="8" fillId="19" borderId="71" xfId="22" applyFont="1" applyFill="1" applyBorder="1" applyAlignment="1">
      <alignment vertical="center" wrapText="1"/>
    </xf>
    <xf numFmtId="0" fontId="8" fillId="19" borderId="72" xfId="22" applyFont="1" applyFill="1" applyBorder="1" applyAlignment="1">
      <alignment vertical="center" wrapText="1"/>
    </xf>
    <xf numFmtId="0" fontId="8" fillId="19" borderId="0" xfId="22" applyFont="1" applyFill="1" applyAlignment="1">
      <alignment vertical="center" wrapText="1"/>
    </xf>
    <xf numFmtId="0" fontId="10" fillId="19" borderId="0" xfId="22" applyFont="1" applyFill="1" applyAlignment="1">
      <alignment vertical="center" wrapText="1"/>
    </xf>
    <xf numFmtId="0" fontId="8" fillId="19" borderId="11" xfId="22" applyFont="1" applyFill="1" applyBorder="1" applyAlignment="1">
      <alignment vertical="center" wrapText="1"/>
    </xf>
    <xf numFmtId="0" fontId="7" fillId="19" borderId="11" xfId="22" applyFont="1" applyFill="1" applyBorder="1" applyAlignment="1">
      <alignment vertical="center" wrapText="1"/>
    </xf>
    <xf numFmtId="0" fontId="7" fillId="19" borderId="12" xfId="22" applyFont="1" applyFill="1" applyBorder="1" applyAlignment="1">
      <alignment vertical="center" wrapText="1"/>
    </xf>
    <xf numFmtId="0" fontId="8" fillId="19" borderId="13" xfId="22" applyFont="1" applyFill="1" applyBorder="1" applyAlignment="1">
      <alignment vertical="center" wrapText="1"/>
    </xf>
    <xf numFmtId="0" fontId="7" fillId="19" borderId="0" xfId="22" applyFont="1" applyFill="1" applyAlignment="1">
      <alignment vertical="center" wrapText="1"/>
    </xf>
    <xf numFmtId="0" fontId="7" fillId="19" borderId="14" xfId="22" applyFont="1" applyFill="1" applyBorder="1" applyAlignment="1">
      <alignment vertical="center" wrapText="1"/>
    </xf>
    <xf numFmtId="0" fontId="0" fillId="0" borderId="73" xfId="0" applyBorder="1" applyAlignment="1">
      <alignment vertical="center"/>
    </xf>
    <xf numFmtId="0" fontId="0" fillId="0" borderId="74" xfId="0" applyBorder="1" applyAlignment="1">
      <alignment vertical="center"/>
    </xf>
    <xf numFmtId="0" fontId="0" fillId="0" borderId="75" xfId="0" applyBorder="1" applyAlignment="1">
      <alignment vertical="center"/>
    </xf>
    <xf numFmtId="0" fontId="8" fillId="0" borderId="0" xfId="22" applyFont="1" applyAlignment="1">
      <alignment horizontal="center" vertical="center" wrapText="1"/>
    </xf>
    <xf numFmtId="0" fontId="8" fillId="0" borderId="14" xfId="22" applyFont="1" applyBorder="1" applyAlignment="1">
      <alignment horizontal="center" vertical="center" wrapText="1"/>
    </xf>
    <xf numFmtId="0" fontId="8" fillId="19" borderId="13" xfId="22" applyFont="1" applyFill="1" applyBorder="1" applyAlignment="1">
      <alignment horizontal="center" vertical="center" wrapText="1"/>
    </xf>
    <xf numFmtId="0" fontId="8" fillId="19" borderId="76" xfId="22" applyFont="1" applyFill="1" applyBorder="1" applyAlignment="1">
      <alignment horizontal="center" vertical="center" wrapText="1"/>
    </xf>
    <xf numFmtId="0" fontId="11" fillId="19" borderId="0" xfId="22" applyFont="1" applyFill="1" applyAlignment="1">
      <alignment horizontal="center" vertical="center" wrapText="1"/>
    </xf>
    <xf numFmtId="0" fontId="8" fillId="19" borderId="0" xfId="22" applyFont="1" applyFill="1" applyAlignment="1">
      <alignment horizontal="center" vertical="center" wrapText="1"/>
    </xf>
    <xf numFmtId="0" fontId="11" fillId="0" borderId="0" xfId="22" applyFont="1" applyAlignment="1">
      <alignment horizontal="center" vertical="center" wrapText="1"/>
    </xf>
    <xf numFmtId="0" fontId="0" fillId="0" borderId="0" xfId="0" applyAlignment="1">
      <alignment horizontal="center" vertical="center" wrapText="1"/>
    </xf>
    <xf numFmtId="0" fontId="7" fillId="19" borderId="15" xfId="22" applyFont="1" applyFill="1" applyBorder="1" applyAlignment="1">
      <alignment vertical="center" wrapText="1"/>
    </xf>
    <xf numFmtId="0" fontId="7" fillId="19" borderId="16" xfId="22" applyFont="1" applyFill="1" applyBorder="1" applyAlignment="1">
      <alignment vertical="center" wrapText="1"/>
    </xf>
    <xf numFmtId="9" fontId="8" fillId="0" borderId="17" xfId="28" applyFont="1" applyFill="1" applyBorder="1" applyAlignment="1" applyProtection="1">
      <alignment horizontal="center" vertical="center" wrapText="1"/>
    </xf>
    <xf numFmtId="0" fontId="12" fillId="2" borderId="0" xfId="22" applyFont="1" applyFill="1" applyAlignment="1">
      <alignment vertical="center" wrapText="1"/>
    </xf>
    <xf numFmtId="0" fontId="32" fillId="19" borderId="13" xfId="0" applyFont="1" applyFill="1" applyBorder="1" applyAlignment="1">
      <alignment vertical="center"/>
    </xf>
    <xf numFmtId="0" fontId="32" fillId="19" borderId="0" xfId="0" applyFont="1" applyFill="1" applyAlignment="1">
      <alignment vertical="center"/>
    </xf>
    <xf numFmtId="0" fontId="32" fillId="19" borderId="14" xfId="0" applyFont="1" applyFill="1" applyBorder="1" applyAlignment="1">
      <alignment vertical="center"/>
    </xf>
    <xf numFmtId="0" fontId="8" fillId="19" borderId="0" xfId="22" applyFont="1" applyFill="1" applyAlignment="1">
      <alignment horizontal="left" vertical="center" wrapText="1"/>
    </xf>
    <xf numFmtId="0" fontId="0" fillId="19" borderId="0" xfId="0" applyFill="1" applyAlignment="1">
      <alignment vertical="center"/>
    </xf>
    <xf numFmtId="0" fontId="7" fillId="19" borderId="13" xfId="22" applyFont="1" applyFill="1" applyBorder="1" applyAlignment="1">
      <alignment vertical="center" wrapText="1"/>
    </xf>
    <xf numFmtId="176" fontId="0" fillId="0" borderId="0" xfId="0" applyNumberFormat="1" applyAlignment="1">
      <alignment vertical="center"/>
    </xf>
    <xf numFmtId="175" fontId="0" fillId="19" borderId="0" xfId="0" applyNumberFormat="1" applyFill="1" applyAlignment="1">
      <alignment vertical="center"/>
    </xf>
    <xf numFmtId="0" fontId="7" fillId="0" borderId="18" xfId="22" applyFont="1" applyBorder="1" applyAlignment="1">
      <alignment horizontal="left" vertical="center" wrapText="1"/>
    </xf>
    <xf numFmtId="166" fontId="8" fillId="0" borderId="10" xfId="11" applyFont="1" applyFill="1" applyBorder="1" applyAlignment="1" applyProtection="1">
      <alignment horizontal="center" vertical="center" wrapText="1"/>
    </xf>
    <xf numFmtId="165" fontId="20" fillId="0" borderId="0" xfId="15" applyFont="1" applyAlignment="1">
      <alignment vertical="center"/>
    </xf>
    <xf numFmtId="0" fontId="8" fillId="20" borderId="1" xfId="22" applyFont="1" applyFill="1" applyBorder="1" applyAlignment="1">
      <alignment horizontal="center" vertical="center" wrapText="1"/>
    </xf>
    <xf numFmtId="0" fontId="8" fillId="0" borderId="10" xfId="22" applyFont="1" applyBorder="1" applyAlignment="1">
      <alignment horizontal="center" vertical="center" wrapText="1"/>
    </xf>
    <xf numFmtId="0" fontId="8" fillId="0" borderId="4" xfId="22" applyFont="1" applyBorder="1" applyAlignment="1">
      <alignment horizontal="left" vertical="center" wrapText="1"/>
    </xf>
    <xf numFmtId="0" fontId="8" fillId="9" borderId="19" xfId="22" applyFont="1" applyFill="1" applyBorder="1" applyAlignment="1">
      <alignment horizontal="left" vertical="center" wrapText="1"/>
    </xf>
    <xf numFmtId="9" fontId="33" fillId="9" borderId="19" xfId="30" applyFont="1" applyFill="1" applyBorder="1" applyAlignment="1" applyProtection="1">
      <alignment vertical="center" wrapText="1"/>
    </xf>
    <xf numFmtId="174" fontId="8" fillId="9" borderId="19" xfId="28" applyNumberFormat="1" applyFont="1" applyFill="1" applyBorder="1" applyAlignment="1" applyProtection="1">
      <alignment vertical="center" wrapText="1"/>
    </xf>
    <xf numFmtId="165" fontId="31" fillId="0" borderId="0" xfId="15" applyFont="1" applyAlignment="1">
      <alignment vertical="center"/>
    </xf>
    <xf numFmtId="9" fontId="7" fillId="0" borderId="4" xfId="29" applyFont="1" applyFill="1" applyBorder="1" applyAlignment="1" applyProtection="1">
      <alignment horizontal="center" vertical="center" wrapText="1"/>
      <protection locked="0"/>
    </xf>
    <xf numFmtId="9" fontId="8" fillId="0" borderId="20" xfId="22" applyNumberFormat="1" applyFont="1" applyBorder="1" applyAlignment="1">
      <alignment horizontal="center" vertical="center" wrapText="1"/>
    </xf>
    <xf numFmtId="9" fontId="8" fillId="0" borderId="0" xfId="22" applyNumberFormat="1" applyFont="1" applyAlignment="1">
      <alignment vertical="center" wrapText="1"/>
    </xf>
    <xf numFmtId="0" fontId="31" fillId="0" borderId="0" xfId="0" applyFont="1" applyAlignment="1">
      <alignment vertical="center"/>
    </xf>
    <xf numFmtId="0" fontId="8" fillId="9" borderId="1" xfId="22" applyFont="1" applyFill="1" applyBorder="1" applyAlignment="1">
      <alignment horizontal="left" vertical="center" wrapText="1"/>
    </xf>
    <xf numFmtId="9" fontId="7" fillId="9" borderId="1" xfId="28" applyFont="1" applyFill="1" applyBorder="1" applyAlignment="1" applyProtection="1">
      <alignment horizontal="center" vertical="center" wrapText="1"/>
      <protection locked="0"/>
    </xf>
    <xf numFmtId="9" fontId="8" fillId="0" borderId="2" xfId="22" applyNumberFormat="1" applyFont="1" applyBorder="1" applyAlignment="1">
      <alignment horizontal="center" vertical="center" wrapText="1"/>
    </xf>
    <xf numFmtId="0" fontId="8" fillId="0" borderId="1" xfId="22" applyFont="1" applyBorder="1" applyAlignment="1">
      <alignment horizontal="left" vertical="center" wrapText="1"/>
    </xf>
    <xf numFmtId="9" fontId="7" fillId="0" borderId="1" xfId="29" applyFont="1" applyFill="1" applyBorder="1" applyAlignment="1" applyProtection="1">
      <alignment horizontal="center" vertical="center" wrapText="1"/>
      <protection locked="0"/>
    </xf>
    <xf numFmtId="9" fontId="7" fillId="9" borderId="2" xfId="28" applyFont="1" applyFill="1" applyBorder="1" applyAlignment="1" applyProtection="1">
      <alignment horizontal="center" vertical="center" wrapText="1"/>
      <protection locked="0"/>
    </xf>
    <xf numFmtId="9" fontId="7" fillId="9" borderId="19" xfId="28" applyFont="1" applyFill="1" applyBorder="1" applyAlignment="1" applyProtection="1">
      <alignment horizontal="center" vertical="center" wrapText="1"/>
      <protection locked="0"/>
    </xf>
    <xf numFmtId="9" fontId="7" fillId="9" borderId="21" xfId="28" applyFont="1" applyFill="1" applyBorder="1" applyAlignment="1" applyProtection="1">
      <alignment horizontal="center" vertical="center" wrapText="1"/>
      <protection locked="0"/>
    </xf>
    <xf numFmtId="9" fontId="8" fillId="0" borderId="21" xfId="22" applyNumberFormat="1" applyFont="1" applyBorder="1" applyAlignment="1">
      <alignment horizontal="center" vertical="center" wrapText="1"/>
    </xf>
    <xf numFmtId="0" fontId="32" fillId="0" borderId="0" xfId="0" applyFont="1" applyAlignment="1">
      <alignment vertical="center"/>
    </xf>
    <xf numFmtId="0" fontId="32" fillId="0" borderId="1" xfId="0" applyFont="1" applyBorder="1" applyAlignment="1">
      <alignment horizontal="center" vertical="center" wrapText="1"/>
    </xf>
    <xf numFmtId="0" fontId="32" fillId="0" borderId="1" xfId="0" applyFont="1" applyBorder="1" applyAlignment="1">
      <alignment vertical="center"/>
    </xf>
    <xf numFmtId="0" fontId="8" fillId="9" borderId="10" xfId="0" applyFont="1" applyFill="1" applyBorder="1" applyAlignment="1">
      <alignment horizontal="center" vertical="center" wrapText="1"/>
    </xf>
    <xf numFmtId="0" fontId="34" fillId="9" borderId="1" xfId="0" applyFont="1" applyFill="1" applyBorder="1" applyAlignment="1">
      <alignment horizontal="center" vertical="center"/>
    </xf>
    <xf numFmtId="0" fontId="32" fillId="0" borderId="0" xfId="0" applyFont="1" applyAlignment="1">
      <alignment horizontal="center" vertical="center"/>
    </xf>
    <xf numFmtId="0" fontId="35" fillId="0" borderId="1" xfId="0" applyFont="1" applyBorder="1" applyAlignment="1">
      <alignment vertical="center"/>
    </xf>
    <xf numFmtId="0" fontId="34" fillId="9" borderId="1" xfId="0" applyFont="1" applyFill="1" applyBorder="1" applyAlignment="1">
      <alignment horizontal="left" vertical="center"/>
    </xf>
    <xf numFmtId="0" fontId="32" fillId="0" borderId="1" xfId="0" applyFont="1" applyBorder="1" applyAlignment="1">
      <alignment horizontal="left" vertical="center"/>
    </xf>
    <xf numFmtId="0" fontId="32" fillId="0" borderId="2" xfId="0" applyFont="1" applyBorder="1" applyAlignment="1">
      <alignment horizontal="left" vertical="center"/>
    </xf>
    <xf numFmtId="41" fontId="32" fillId="0" borderId="1" xfId="12" applyFont="1" applyFill="1" applyBorder="1" applyAlignment="1">
      <alignment vertical="center"/>
    </xf>
    <xf numFmtId="0" fontId="35" fillId="0" borderId="0" xfId="0" applyFont="1" applyAlignment="1">
      <alignment vertical="center"/>
    </xf>
    <xf numFmtId="0" fontId="36" fillId="0" borderId="0" xfId="0" applyFont="1" applyAlignment="1">
      <alignment horizontal="left" vertical="center"/>
    </xf>
    <xf numFmtId="0" fontId="36" fillId="9" borderId="1" xfId="0" applyFont="1" applyFill="1" applyBorder="1" applyAlignment="1">
      <alignment vertical="center"/>
    </xf>
    <xf numFmtId="41" fontId="32" fillId="0" borderId="2" xfId="12" applyFont="1" applyFill="1" applyBorder="1" applyAlignment="1">
      <alignment vertical="center"/>
    </xf>
    <xf numFmtId="49" fontId="32" fillId="0" borderId="2" xfId="12" applyNumberFormat="1" applyFont="1" applyFill="1" applyBorder="1" applyAlignment="1">
      <alignment vertical="center"/>
    </xf>
    <xf numFmtId="49" fontId="32" fillId="0" borderId="1" xfId="12" applyNumberFormat="1" applyFont="1" applyFill="1" applyBorder="1" applyAlignment="1">
      <alignment vertical="center"/>
    </xf>
    <xf numFmtId="0" fontId="32" fillId="0" borderId="0" xfId="0" applyFont="1" applyAlignment="1">
      <alignment horizontal="left" vertical="center"/>
    </xf>
    <xf numFmtId="0" fontId="36" fillId="21" borderId="1" xfId="0" applyFont="1" applyFill="1" applyBorder="1" applyAlignment="1">
      <alignment horizontal="center" vertical="center"/>
    </xf>
    <xf numFmtId="0" fontId="36" fillId="0" borderId="1" xfId="0" applyFont="1" applyBorder="1" applyAlignment="1">
      <alignment horizontal="center" vertical="center"/>
    </xf>
    <xf numFmtId="0" fontId="32" fillId="0" borderId="4" xfId="0" applyFont="1" applyBorder="1" applyAlignment="1">
      <alignment horizontal="left" vertical="center" wrapText="1"/>
    </xf>
    <xf numFmtId="0" fontId="32" fillId="0" borderId="1" xfId="0" applyFont="1" applyBorder="1" applyAlignment="1">
      <alignment horizontal="left" vertical="center" wrapText="1"/>
    </xf>
    <xf numFmtId="0" fontId="36" fillId="0" borderId="1" xfId="0" applyFont="1" applyBorder="1" applyAlignment="1">
      <alignment horizontal="center" vertical="center" wrapText="1"/>
    </xf>
    <xf numFmtId="0" fontId="32" fillId="0" borderId="1" xfId="0" applyFont="1" applyBorder="1" applyAlignment="1">
      <alignment vertical="center" wrapText="1"/>
    </xf>
    <xf numFmtId="0" fontId="36" fillId="0" borderId="1" xfId="0" applyFont="1" applyBorder="1" applyAlignment="1">
      <alignment vertical="center" wrapText="1"/>
    </xf>
    <xf numFmtId="0" fontId="7" fillId="19" borderId="1" xfId="0" applyFont="1" applyFill="1" applyBorder="1" applyAlignment="1">
      <alignment horizontal="left" vertical="center" wrapText="1"/>
    </xf>
    <xf numFmtId="0" fontId="36" fillId="0" borderId="10" xfId="0" applyFont="1" applyBorder="1" applyAlignment="1">
      <alignment horizontal="left" vertical="center" wrapText="1"/>
    </xf>
    <xf numFmtId="0" fontId="32" fillId="0" borderId="10" xfId="0" applyFont="1" applyBorder="1" applyAlignment="1">
      <alignment horizontal="left" vertical="center"/>
    </xf>
    <xf numFmtId="0" fontId="8" fillId="19" borderId="2" xfId="22" applyFont="1" applyFill="1" applyBorder="1" applyAlignment="1">
      <alignment horizontal="center" vertical="center" wrapText="1"/>
    </xf>
    <xf numFmtId="0" fontId="8" fillId="19" borderId="5" xfId="22" applyFont="1" applyFill="1" applyBorder="1" applyAlignment="1">
      <alignment horizontal="center" vertical="center" wrapText="1"/>
    </xf>
    <xf numFmtId="0" fontId="8" fillId="0" borderId="2" xfId="22" applyFont="1" applyBorder="1" applyAlignment="1">
      <alignment horizontal="center" vertical="center" wrapText="1"/>
    </xf>
    <xf numFmtId="0" fontId="8" fillId="0" borderId="22" xfId="22" applyFont="1" applyBorder="1" applyAlignment="1">
      <alignment horizontal="center" vertical="center" wrapText="1"/>
    </xf>
    <xf numFmtId="0" fontId="13" fillId="19" borderId="0" xfId="0" applyFont="1" applyFill="1" applyAlignment="1">
      <alignment vertical="center"/>
    </xf>
    <xf numFmtId="0" fontId="13" fillId="19" borderId="0" xfId="0" applyFont="1" applyFill="1" applyAlignment="1">
      <alignment horizontal="center" vertical="center"/>
    </xf>
    <xf numFmtId="49" fontId="8" fillId="9" borderId="10" xfId="0" applyNumberFormat="1" applyFont="1" applyFill="1" applyBorder="1" applyAlignment="1">
      <alignment horizontal="center" vertical="center" wrapText="1"/>
    </xf>
    <xf numFmtId="0" fontId="13" fillId="0" borderId="1" xfId="0" applyFont="1" applyBorder="1" applyAlignment="1">
      <alignment vertical="center"/>
    </xf>
    <xf numFmtId="0" fontId="13" fillId="0" borderId="1" xfId="0" applyFont="1" applyBorder="1" applyAlignment="1">
      <alignment horizontal="center" vertical="center"/>
    </xf>
    <xf numFmtId="0" fontId="9" fillId="22" borderId="1" xfId="0" applyFont="1" applyFill="1" applyBorder="1" applyAlignment="1">
      <alignment horizontal="center" vertical="center"/>
    </xf>
    <xf numFmtId="0" fontId="9" fillId="0" borderId="1" xfId="0" applyFont="1" applyBorder="1" applyAlignment="1">
      <alignment vertical="center"/>
    </xf>
    <xf numFmtId="0" fontId="9" fillId="0" borderId="1" xfId="0" applyFont="1" applyBorder="1" applyAlignment="1">
      <alignment vertical="center" wrapText="1"/>
    </xf>
    <xf numFmtId="0" fontId="9" fillId="22" borderId="1" xfId="0" applyFont="1" applyFill="1" applyBorder="1" applyAlignment="1">
      <alignment horizontal="left" vertical="center"/>
    </xf>
    <xf numFmtId="0" fontId="8" fillId="9" borderId="1" xfId="0" applyFont="1" applyFill="1" applyBorder="1" applyAlignment="1">
      <alignment horizontal="left" vertical="center" wrapText="1"/>
    </xf>
    <xf numFmtId="0" fontId="8" fillId="9" borderId="1" xfId="0" applyFont="1" applyFill="1" applyBorder="1" applyAlignment="1">
      <alignment vertical="center" wrapText="1"/>
    </xf>
    <xf numFmtId="177" fontId="9" fillId="22" borderId="1" xfId="15" applyNumberFormat="1" applyFont="1" applyFill="1" applyBorder="1" applyAlignment="1">
      <alignment horizontal="center" vertical="center"/>
    </xf>
    <xf numFmtId="177" fontId="9" fillId="22" borderId="1" xfId="0" applyNumberFormat="1" applyFont="1" applyFill="1" applyBorder="1" applyAlignment="1">
      <alignment horizontal="center" vertical="center"/>
    </xf>
    <xf numFmtId="0" fontId="8" fillId="20" borderId="23" xfId="22" applyFont="1" applyFill="1" applyBorder="1" applyAlignment="1">
      <alignment horizontal="center" vertical="center" wrapText="1"/>
    </xf>
    <xf numFmtId="0" fontId="8" fillId="20" borderId="24" xfId="22" applyFont="1" applyFill="1" applyBorder="1" applyAlignment="1">
      <alignment horizontal="center" vertical="center" wrapText="1"/>
    </xf>
    <xf numFmtId="0" fontId="8" fillId="20" borderId="25" xfId="22" applyFont="1" applyFill="1" applyBorder="1" applyAlignment="1">
      <alignment horizontal="center" vertical="center" wrapText="1"/>
    </xf>
    <xf numFmtId="9" fontId="8" fillId="0" borderId="10" xfId="28" applyFont="1" applyFill="1" applyBorder="1" applyAlignment="1" applyProtection="1">
      <alignment horizontal="center" vertical="center" wrapText="1"/>
    </xf>
    <xf numFmtId="9" fontId="8" fillId="9" borderId="19" xfId="28" applyFont="1" applyFill="1" applyBorder="1" applyAlignment="1" applyProtection="1">
      <alignment horizontal="center" vertical="center" wrapText="1"/>
    </xf>
    <xf numFmtId="0" fontId="8" fillId="19" borderId="26" xfId="22" applyFont="1" applyFill="1" applyBorder="1" applyAlignment="1">
      <alignment horizontal="center" vertical="center" wrapText="1"/>
    </xf>
    <xf numFmtId="0" fontId="8" fillId="19" borderId="27" xfId="22" applyFont="1" applyFill="1" applyBorder="1" applyAlignment="1">
      <alignment horizontal="center" vertical="center" wrapText="1"/>
    </xf>
    <xf numFmtId="0" fontId="8" fillId="19" borderId="28" xfId="22" applyFont="1" applyFill="1" applyBorder="1" applyAlignment="1">
      <alignment horizontal="center" vertical="center" wrapText="1"/>
    </xf>
    <xf numFmtId="0" fontId="37" fillId="0" borderId="0" xfId="0" applyFont="1" applyAlignment="1">
      <alignment horizontal="center" vertical="center"/>
    </xf>
    <xf numFmtId="0" fontId="31" fillId="0" borderId="0" xfId="0" applyFont="1" applyAlignment="1">
      <alignment horizontal="center" vertical="center" wrapText="1"/>
    </xf>
    <xf numFmtId="0" fontId="0" fillId="0" borderId="0" xfId="0" applyAlignment="1">
      <alignment horizontal="center" vertical="center"/>
    </xf>
    <xf numFmtId="0" fontId="8" fillId="0" borderId="13" xfId="22" applyFont="1" applyBorder="1" applyAlignment="1">
      <alignment vertical="center" wrapText="1"/>
    </xf>
    <xf numFmtId="0" fontId="8" fillId="0" borderId="0" xfId="22" applyFont="1" applyAlignment="1">
      <alignment vertical="center" wrapText="1"/>
    </xf>
    <xf numFmtId="0" fontId="10" fillId="0" borderId="0" xfId="22" applyFont="1" applyAlignment="1">
      <alignment vertical="center" wrapText="1"/>
    </xf>
    <xf numFmtId="0" fontId="7" fillId="0" borderId="0" xfId="22" applyFont="1" applyAlignment="1">
      <alignment vertical="center" wrapText="1"/>
    </xf>
    <xf numFmtId="0" fontId="7" fillId="0" borderId="14" xfId="22" applyFont="1" applyBorder="1" applyAlignment="1">
      <alignment vertical="center" wrapText="1"/>
    </xf>
    <xf numFmtId="173" fontId="20" fillId="0" borderId="1" xfId="10" applyNumberFormat="1" applyFont="1" applyBorder="1" applyAlignment="1">
      <alignment vertical="center"/>
    </xf>
    <xf numFmtId="173" fontId="20" fillId="0" borderId="8" xfId="10" applyNumberFormat="1" applyFont="1" applyBorder="1" applyAlignment="1">
      <alignment vertical="center"/>
    </xf>
    <xf numFmtId="173" fontId="20" fillId="0" borderId="29" xfId="10" applyNumberFormat="1" applyFont="1" applyBorder="1" applyAlignment="1">
      <alignment vertical="center"/>
    </xf>
    <xf numFmtId="173" fontId="20" fillId="0" borderId="19" xfId="10" applyNumberFormat="1" applyFont="1" applyBorder="1" applyAlignment="1">
      <alignment vertical="center"/>
    </xf>
    <xf numFmtId="173" fontId="20" fillId="0" borderId="4" xfId="10" applyNumberFormat="1" applyFont="1" applyBorder="1" applyAlignment="1">
      <alignment vertical="center"/>
    </xf>
    <xf numFmtId="173" fontId="20" fillId="0" borderId="2" xfId="10" applyNumberFormat="1" applyFont="1" applyBorder="1" applyAlignment="1">
      <alignment vertical="center"/>
    </xf>
    <xf numFmtId="173" fontId="20" fillId="0" borderId="30" xfId="10" applyNumberFormat="1" applyFont="1" applyBorder="1" applyAlignment="1">
      <alignment vertical="center"/>
    </xf>
    <xf numFmtId="173" fontId="20" fillId="0" borderId="20" xfId="10" applyNumberFormat="1" applyFont="1" applyBorder="1" applyAlignment="1">
      <alignment vertical="center"/>
    </xf>
    <xf numFmtId="9" fontId="20" fillId="0" borderId="21" xfId="28" applyFont="1" applyBorder="1" applyAlignment="1">
      <alignment vertical="center"/>
    </xf>
    <xf numFmtId="9" fontId="20" fillId="0" borderId="9" xfId="28" applyFont="1" applyBorder="1" applyAlignment="1">
      <alignment vertical="center"/>
    </xf>
    <xf numFmtId="9" fontId="20" fillId="0" borderId="31" xfId="28" applyFont="1" applyBorder="1" applyAlignment="1">
      <alignment vertical="center"/>
    </xf>
    <xf numFmtId="9" fontId="20" fillId="0" borderId="32" xfId="28" applyFont="1" applyBorder="1" applyAlignment="1">
      <alignment vertical="center"/>
    </xf>
    <xf numFmtId="0" fontId="3" fillId="9" borderId="10" xfId="0" applyFont="1" applyFill="1" applyBorder="1" applyAlignment="1">
      <alignment horizontal="center" vertical="center" wrapText="1"/>
    </xf>
    <xf numFmtId="49" fontId="3" fillId="9" borderId="10" xfId="0" applyNumberFormat="1" applyFont="1" applyFill="1" applyBorder="1" applyAlignment="1">
      <alignment horizontal="center" vertical="center" wrapText="1"/>
    </xf>
    <xf numFmtId="0" fontId="3" fillId="9" borderId="33" xfId="0" applyFont="1" applyFill="1" applyBorder="1" applyAlignment="1">
      <alignment horizontal="center" vertical="center" wrapText="1"/>
    </xf>
    <xf numFmtId="0" fontId="3" fillId="9" borderId="4" xfId="0" applyFont="1" applyFill="1" applyBorder="1" applyAlignment="1">
      <alignment horizontal="center" vertical="center" wrapText="1"/>
    </xf>
    <xf numFmtId="177" fontId="9" fillId="0" borderId="1" xfId="15" applyNumberFormat="1" applyFont="1" applyFill="1" applyBorder="1" applyAlignment="1">
      <alignment horizontal="center" vertical="center"/>
    </xf>
    <xf numFmtId="0" fontId="13" fillId="23" borderId="1" xfId="0" applyFont="1" applyFill="1" applyBorder="1" applyAlignment="1">
      <alignment horizontal="center" vertical="center"/>
    </xf>
    <xf numFmtId="0" fontId="9" fillId="23" borderId="1" xfId="0" applyFont="1" applyFill="1" applyBorder="1" applyAlignment="1">
      <alignment horizontal="center" vertical="center"/>
    </xf>
    <xf numFmtId="9" fontId="20" fillId="0" borderId="2" xfId="28" applyFont="1" applyBorder="1" applyAlignment="1">
      <alignment vertical="center"/>
    </xf>
    <xf numFmtId="168" fontId="8" fillId="0" borderId="10" xfId="10" applyFont="1" applyFill="1" applyBorder="1" applyAlignment="1" applyProtection="1">
      <alignment horizontal="center" vertical="center" wrapText="1"/>
    </xf>
    <xf numFmtId="0" fontId="7" fillId="0" borderId="18" xfId="22" applyFont="1" applyBorder="1" applyAlignment="1">
      <alignment horizontal="center" vertical="center" wrapText="1"/>
    </xf>
    <xf numFmtId="0" fontId="8" fillId="19" borderId="1" xfId="22" applyFont="1" applyFill="1" applyBorder="1" applyAlignment="1">
      <alignment horizontal="left" vertical="center" wrapText="1"/>
    </xf>
    <xf numFmtId="9" fontId="7" fillId="19" borderId="1" xfId="28" applyFont="1" applyFill="1" applyBorder="1" applyAlignment="1" applyProtection="1">
      <alignment horizontal="center" vertical="center" wrapText="1"/>
      <protection locked="0"/>
    </xf>
    <xf numFmtId="0" fontId="8" fillId="19" borderId="4" xfId="22" applyFont="1" applyFill="1" applyBorder="1" applyAlignment="1">
      <alignment horizontal="left" vertical="center" wrapText="1"/>
    </xf>
    <xf numFmtId="9" fontId="7" fillId="19" borderId="4" xfId="29" applyFont="1" applyFill="1" applyBorder="1" applyAlignment="1" applyProtection="1">
      <alignment horizontal="center" vertical="center" wrapText="1"/>
      <protection locked="0"/>
    </xf>
    <xf numFmtId="9" fontId="38" fillId="0" borderId="77" xfId="29" applyFont="1" applyFill="1" applyBorder="1" applyAlignment="1" applyProtection="1">
      <alignment horizontal="center" vertical="center" wrapText="1"/>
      <protection locked="0"/>
    </xf>
    <xf numFmtId="178" fontId="20" fillId="0" borderId="18" xfId="12" applyNumberFormat="1" applyFont="1" applyBorder="1" applyAlignment="1">
      <alignment horizontal="center" vertical="center"/>
    </xf>
    <xf numFmtId="0" fontId="32" fillId="0" borderId="1" xfId="0" applyFont="1" applyBorder="1" applyAlignment="1">
      <alignment horizontal="center" vertical="center"/>
    </xf>
    <xf numFmtId="0" fontId="36" fillId="9" borderId="27" xfId="0" applyFont="1" applyFill="1" applyBorder="1" applyAlignment="1">
      <alignment vertical="center"/>
    </xf>
    <xf numFmtId="0" fontId="36" fillId="9" borderId="28" xfId="0" applyFont="1" applyFill="1" applyBorder="1" applyAlignment="1">
      <alignment vertical="center"/>
    </xf>
    <xf numFmtId="0" fontId="36" fillId="9" borderId="0" xfId="0" applyFont="1" applyFill="1" applyAlignment="1">
      <alignment vertical="center"/>
    </xf>
    <xf numFmtId="0" fontId="36" fillId="9" borderId="35" xfId="0" applyFont="1" applyFill="1" applyBorder="1" applyAlignment="1">
      <alignment vertical="center"/>
    </xf>
    <xf numFmtId="0" fontId="36" fillId="9" borderId="3" xfId="0" applyFont="1" applyFill="1" applyBorder="1" applyAlignment="1">
      <alignment vertical="center"/>
    </xf>
    <xf numFmtId="0" fontId="36" fillId="9" borderId="36" xfId="0" applyFont="1" applyFill="1" applyBorder="1" applyAlignment="1">
      <alignment vertical="center"/>
    </xf>
    <xf numFmtId="0" fontId="36" fillId="9" borderId="1" xfId="0" applyFont="1" applyFill="1" applyBorder="1" applyAlignment="1">
      <alignment horizontal="center" vertical="center" wrapText="1"/>
    </xf>
    <xf numFmtId="166" fontId="32" fillId="0" borderId="1" xfId="11" applyFont="1" applyFill="1" applyBorder="1" applyAlignment="1">
      <alignment horizontal="center" vertical="center" wrapText="1"/>
    </xf>
    <xf numFmtId="9" fontId="32" fillId="0" borderId="1" xfId="28" applyFont="1" applyBorder="1" applyAlignment="1">
      <alignment horizontal="center" vertical="center" wrapText="1"/>
    </xf>
    <xf numFmtId="0" fontId="32" fillId="0" borderId="1" xfId="28" applyNumberFormat="1" applyFont="1" applyBorder="1" applyAlignment="1">
      <alignment vertical="center" wrapText="1"/>
    </xf>
    <xf numFmtId="0" fontId="32" fillId="0" borderId="0" xfId="0" applyFont="1" applyAlignment="1">
      <alignment vertical="center" wrapText="1"/>
    </xf>
    <xf numFmtId="9" fontId="32" fillId="0" borderId="1" xfId="28" applyFont="1" applyBorder="1" applyAlignment="1">
      <alignment vertical="center" wrapText="1"/>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vertical="center" wrapText="1"/>
    </xf>
    <xf numFmtId="0" fontId="7" fillId="0" borderId="1" xfId="0" applyFont="1" applyBorder="1" applyAlignment="1">
      <alignment vertical="center"/>
    </xf>
    <xf numFmtId="9" fontId="7" fillId="0" borderId="1" xfId="28" applyFont="1" applyBorder="1" applyAlignment="1">
      <alignment vertical="center"/>
    </xf>
    <xf numFmtId="0" fontId="7" fillId="0" borderId="0" xfId="0" applyFont="1" applyAlignment="1">
      <alignment vertical="center"/>
    </xf>
    <xf numFmtId="0" fontId="39" fillId="0" borderId="1" xfId="0" applyFont="1" applyBorder="1" applyAlignment="1">
      <alignment vertical="center"/>
    </xf>
    <xf numFmtId="9" fontId="32" fillId="0" borderId="1" xfId="28" applyFont="1" applyBorder="1" applyAlignment="1">
      <alignment vertical="center"/>
    </xf>
    <xf numFmtId="173" fontId="20" fillId="0" borderId="18" xfId="10" applyNumberFormat="1" applyFont="1" applyBorder="1" applyAlignment="1">
      <alignment vertical="center"/>
    </xf>
    <xf numFmtId="173" fontId="20" fillId="0" borderId="10" xfId="10" applyNumberFormat="1" applyFont="1" applyBorder="1" applyAlignment="1">
      <alignment vertical="center"/>
    </xf>
    <xf numFmtId="0" fontId="0" fillId="0" borderId="1" xfId="0" applyBorder="1" applyAlignment="1">
      <alignment vertical="center"/>
    </xf>
    <xf numFmtId="9" fontId="7" fillId="0" borderId="1" xfId="28" applyFont="1" applyBorder="1" applyAlignment="1">
      <alignment vertical="center" wrapText="1"/>
    </xf>
    <xf numFmtId="0" fontId="13" fillId="0" borderId="1" xfId="0" applyFont="1" applyBorder="1" applyAlignment="1">
      <alignment vertical="center" wrapText="1"/>
    </xf>
    <xf numFmtId="173" fontId="20" fillId="0" borderId="5" xfId="10" applyNumberFormat="1" applyFont="1" applyBorder="1" applyAlignment="1">
      <alignment vertical="center"/>
    </xf>
    <xf numFmtId="9" fontId="7" fillId="0" borderId="1" xfId="28" applyFont="1" applyFill="1" applyBorder="1" applyAlignment="1">
      <alignment vertical="center" wrapText="1"/>
    </xf>
    <xf numFmtId="0" fontId="32" fillId="0" borderId="1" xfId="11" applyNumberFormat="1" applyFont="1" applyFill="1" applyBorder="1" applyAlignment="1">
      <alignment horizontal="center" vertical="center" wrapText="1"/>
    </xf>
    <xf numFmtId="9" fontId="8" fillId="0" borderId="0" xfId="22" applyNumberFormat="1" applyFont="1" applyAlignment="1">
      <alignment horizontal="center" vertical="center" wrapText="1"/>
    </xf>
    <xf numFmtId="9" fontId="8" fillId="0" borderId="1" xfId="22" applyNumberFormat="1" applyFont="1" applyBorder="1" applyAlignment="1">
      <alignment horizontal="center" vertical="center" wrapText="1"/>
    </xf>
    <xf numFmtId="173" fontId="20" fillId="0" borderId="37" xfId="10" applyNumberFormat="1" applyFont="1" applyBorder="1" applyAlignment="1">
      <alignment vertical="center"/>
    </xf>
    <xf numFmtId="0" fontId="33" fillId="0" borderId="0" xfId="0" applyFont="1" applyAlignment="1">
      <alignment vertical="center"/>
    </xf>
    <xf numFmtId="9" fontId="32" fillId="0" borderId="1" xfId="28" applyFont="1" applyFill="1" applyBorder="1" applyAlignment="1">
      <alignment vertical="center"/>
    </xf>
    <xf numFmtId="9" fontId="7" fillId="0" borderId="1" xfId="28" applyFont="1" applyBorder="1" applyAlignment="1">
      <alignment horizontal="center" vertical="center" wrapText="1"/>
    </xf>
    <xf numFmtId="9" fontId="32" fillId="0" borderId="1" xfId="28" applyFont="1" applyFill="1" applyBorder="1" applyAlignment="1">
      <alignment horizontal="center" vertical="center"/>
    </xf>
    <xf numFmtId="0" fontId="13" fillId="0" borderId="1" xfId="0" applyFont="1" applyBorder="1" applyAlignment="1">
      <alignment horizontal="center" vertical="center" wrapText="1"/>
    </xf>
    <xf numFmtId="9" fontId="7" fillId="9" borderId="19" xfId="30" applyFont="1" applyFill="1" applyBorder="1" applyAlignment="1" applyProtection="1">
      <alignment horizontal="center" vertical="center" wrapText="1"/>
    </xf>
    <xf numFmtId="0" fontId="32" fillId="25" borderId="1" xfId="0" applyFont="1" applyFill="1" applyBorder="1" applyAlignment="1">
      <alignment horizontal="center" vertical="center" wrapText="1"/>
    </xf>
    <xf numFmtId="0" fontId="7" fillId="25" borderId="1" xfId="0" applyFont="1" applyFill="1" applyBorder="1" applyAlignment="1">
      <alignment horizontal="center" vertical="center"/>
    </xf>
    <xf numFmtId="0" fontId="32" fillId="25" borderId="1" xfId="0" applyFont="1" applyFill="1" applyBorder="1" applyAlignment="1">
      <alignment horizontal="center" vertical="center"/>
    </xf>
    <xf numFmtId="0" fontId="8" fillId="9" borderId="19" xfId="28" applyNumberFormat="1" applyFont="1" applyFill="1" applyBorder="1" applyAlignment="1" applyProtection="1">
      <alignment vertical="center" wrapText="1"/>
    </xf>
    <xf numFmtId="0" fontId="8" fillId="9" borderId="19" xfId="28" applyNumberFormat="1" applyFont="1" applyFill="1" applyBorder="1" applyAlignment="1" applyProtection="1">
      <alignment horizontal="center" vertical="center" wrapText="1"/>
    </xf>
    <xf numFmtId="0" fontId="35" fillId="9" borderId="19" xfId="30" applyNumberFormat="1" applyFont="1" applyFill="1" applyBorder="1" applyAlignment="1">
      <alignment horizontal="center" vertical="center" wrapText="1"/>
    </xf>
    <xf numFmtId="9" fontId="35" fillId="9" borderId="19" xfId="30" applyFont="1" applyFill="1" applyBorder="1" applyAlignment="1" applyProtection="1">
      <alignment horizontal="center" vertical="center" wrapText="1"/>
    </xf>
    <xf numFmtId="0" fontId="35" fillId="0" borderId="1" xfId="0" applyFont="1" applyBorder="1" applyAlignment="1">
      <alignment vertical="center" wrapText="1"/>
    </xf>
    <xf numFmtId="0" fontId="35" fillId="9" borderId="19" xfId="30" applyNumberFormat="1" applyFont="1" applyFill="1" applyBorder="1" applyAlignment="1" applyProtection="1">
      <alignment horizontal="center" vertical="center" wrapText="1"/>
    </xf>
    <xf numFmtId="9" fontId="7" fillId="0" borderId="1" xfId="0" applyNumberFormat="1" applyFont="1" applyBorder="1" applyAlignment="1">
      <alignment vertical="center" wrapText="1"/>
    </xf>
    <xf numFmtId="9" fontId="7" fillId="0" borderId="1" xfId="0" applyNumberFormat="1" applyFont="1" applyBorder="1" applyAlignment="1">
      <alignment horizontal="center" vertical="center" wrapText="1"/>
    </xf>
    <xf numFmtId="9" fontId="32" fillId="0" borderId="1" xfId="0" applyNumberFormat="1" applyFont="1" applyBorder="1" applyAlignment="1">
      <alignment vertical="center"/>
    </xf>
    <xf numFmtId="9" fontId="32" fillId="0" borderId="1" xfId="28" applyFont="1" applyBorder="1" applyAlignment="1">
      <alignment horizontal="left" vertical="top" wrapText="1"/>
    </xf>
    <xf numFmtId="0" fontId="7" fillId="9" borderId="19" xfId="28" applyNumberFormat="1" applyFont="1" applyFill="1" applyBorder="1" applyAlignment="1" applyProtection="1">
      <alignment horizontal="center" vertical="center" wrapText="1"/>
    </xf>
    <xf numFmtId="173" fontId="0" fillId="0" borderId="1" xfId="0" applyNumberFormat="1" applyBorder="1" applyAlignment="1">
      <alignment vertical="center"/>
    </xf>
    <xf numFmtId="2" fontId="7" fillId="0" borderId="30" xfId="22" applyNumberFormat="1" applyFont="1" applyBorder="1" applyAlignment="1">
      <alignment horizontal="left" vertical="center" wrapText="1"/>
    </xf>
    <xf numFmtId="2" fontId="7" fillId="0" borderId="8" xfId="22" applyNumberFormat="1" applyFont="1" applyBorder="1" applyAlignment="1">
      <alignment horizontal="left" vertical="center" wrapText="1"/>
    </xf>
    <xf numFmtId="2" fontId="7" fillId="0" borderId="33" xfId="22" applyNumberFormat="1" applyFont="1" applyBorder="1" applyAlignment="1">
      <alignment horizontal="center" vertical="center" wrapText="1"/>
    </xf>
    <xf numFmtId="2" fontId="7" fillId="0" borderId="4" xfId="22" applyNumberFormat="1" applyFont="1" applyBorder="1" applyAlignment="1">
      <alignment horizontal="center" vertical="center" wrapText="1"/>
    </xf>
    <xf numFmtId="9" fontId="7" fillId="0" borderId="56" xfId="22" applyNumberFormat="1" applyFont="1" applyBorder="1" applyAlignment="1">
      <alignment vertical="center" wrapText="1"/>
    </xf>
    <xf numFmtId="9" fontId="7" fillId="0" borderId="27" xfId="22" applyNumberFormat="1" applyFont="1" applyBorder="1" applyAlignment="1">
      <alignment vertical="center" wrapText="1"/>
    </xf>
    <xf numFmtId="9" fontId="7" fillId="0" borderId="62" xfId="22" applyNumberFormat="1" applyFont="1" applyBorder="1" applyAlignment="1">
      <alignment vertical="center" wrapText="1"/>
    </xf>
    <xf numFmtId="9" fontId="7" fillId="0" borderId="34" xfId="22" applyNumberFormat="1" applyFont="1" applyBorder="1" applyAlignment="1">
      <alignment vertical="center" wrapText="1"/>
    </xf>
    <xf numFmtId="9" fontId="7" fillId="0" borderId="0" xfId="22" applyNumberFormat="1" applyFont="1" applyAlignment="1">
      <alignment vertical="center" wrapText="1"/>
    </xf>
    <xf numFmtId="9" fontId="7" fillId="0" borderId="14" xfId="22" applyNumberFormat="1" applyFont="1" applyBorder="1" applyAlignment="1">
      <alignment vertical="center" wrapText="1"/>
    </xf>
    <xf numFmtId="2" fontId="7" fillId="19" borderId="18" xfId="22" applyNumberFormat="1" applyFont="1" applyFill="1" applyBorder="1" applyAlignment="1">
      <alignment horizontal="left" vertical="center" wrapText="1"/>
    </xf>
    <xf numFmtId="0" fontId="0" fillId="19" borderId="58" xfId="0" applyFill="1" applyBorder="1" applyAlignment="1">
      <alignment horizontal="left" vertical="center" wrapText="1"/>
    </xf>
    <xf numFmtId="2" fontId="7" fillId="0" borderId="10" xfId="22" applyNumberFormat="1" applyFont="1" applyBorder="1" applyAlignment="1">
      <alignment horizontal="center" vertical="center" wrapText="1"/>
    </xf>
    <xf numFmtId="2" fontId="7" fillId="0" borderId="59" xfId="22" applyNumberFormat="1" applyFont="1" applyBorder="1" applyAlignment="1">
      <alignment horizontal="center" vertical="center" wrapText="1"/>
    </xf>
    <xf numFmtId="9" fontId="7" fillId="0" borderId="56" xfId="22" applyNumberFormat="1" applyFont="1" applyBorder="1" applyAlignment="1">
      <alignment horizontal="left" vertical="center" wrapText="1"/>
    </xf>
    <xf numFmtId="9" fontId="33" fillId="0" borderId="27" xfId="22" applyNumberFormat="1" applyFont="1" applyBorder="1" applyAlignment="1">
      <alignment horizontal="left" vertical="center" wrapText="1"/>
    </xf>
    <xf numFmtId="9" fontId="33" fillId="0" borderId="62" xfId="22" applyNumberFormat="1" applyFont="1" applyBorder="1" applyAlignment="1">
      <alignment horizontal="left" vertical="center" wrapText="1"/>
    </xf>
    <xf numFmtId="9" fontId="33" fillId="0" borderId="60" xfId="22" applyNumberFormat="1" applyFont="1" applyBorder="1" applyAlignment="1">
      <alignment horizontal="left" vertical="center" wrapText="1"/>
    </xf>
    <xf numFmtId="9" fontId="33" fillId="0" borderId="15" xfId="22" applyNumberFormat="1" applyFont="1" applyBorder="1" applyAlignment="1">
      <alignment horizontal="left" vertical="center" wrapText="1"/>
    </xf>
    <xf numFmtId="9" fontId="33" fillId="0" borderId="16" xfId="22" applyNumberFormat="1" applyFont="1" applyBorder="1" applyAlignment="1">
      <alignment horizontal="left" vertical="center" wrapText="1"/>
    </xf>
    <xf numFmtId="2" fontId="7" fillId="0" borderId="18" xfId="22" applyNumberFormat="1" applyFont="1" applyBorder="1" applyAlignment="1">
      <alignment horizontal="left" vertical="center" wrapText="1"/>
    </xf>
    <xf numFmtId="9" fontId="7" fillId="0" borderId="20" xfId="22" applyNumberFormat="1" applyFont="1" applyBorder="1" applyAlignment="1">
      <alignment vertical="center" wrapText="1"/>
    </xf>
    <xf numFmtId="9" fontId="7" fillId="0" borderId="3" xfId="22" applyNumberFormat="1" applyFont="1" applyBorder="1" applyAlignment="1">
      <alignment vertical="center" wrapText="1"/>
    </xf>
    <xf numFmtId="9" fontId="7" fillId="0" borderId="7" xfId="22" applyNumberFormat="1" applyFont="1" applyBorder="1" applyAlignment="1">
      <alignment vertical="center" wrapText="1"/>
    </xf>
    <xf numFmtId="2" fontId="7" fillId="0" borderId="65" xfId="22" applyNumberFormat="1" applyFont="1" applyBorder="1" applyAlignment="1">
      <alignment horizontal="left" vertical="center" wrapText="1"/>
    </xf>
    <xf numFmtId="2" fontId="7" fillId="0" borderId="10" xfId="22" applyNumberFormat="1" applyFont="1" applyBorder="1" applyAlignment="1">
      <alignment horizontal="left" vertical="center" wrapText="1"/>
    </xf>
    <xf numFmtId="2" fontId="7" fillId="0" borderId="4" xfId="22" applyNumberFormat="1" applyFont="1" applyBorder="1" applyAlignment="1">
      <alignment horizontal="left" vertical="center" wrapText="1"/>
    </xf>
    <xf numFmtId="2" fontId="7" fillId="19" borderId="10" xfId="22" applyNumberFormat="1" applyFont="1" applyFill="1" applyBorder="1" applyAlignment="1">
      <alignment horizontal="center" vertical="center" wrapText="1"/>
    </xf>
    <xf numFmtId="2" fontId="7" fillId="19" borderId="4" xfId="22" applyNumberFormat="1" applyFont="1" applyFill="1" applyBorder="1" applyAlignment="1">
      <alignment horizontal="center" vertical="center" wrapText="1"/>
    </xf>
    <xf numFmtId="0" fontId="8" fillId="20" borderId="42" xfId="22" applyFont="1" applyFill="1" applyBorder="1" applyAlignment="1">
      <alignment horizontal="center" vertical="center" wrapText="1"/>
    </xf>
    <xf numFmtId="0" fontId="8" fillId="20" borderId="8" xfId="22" applyFont="1" applyFill="1" applyBorder="1" applyAlignment="1">
      <alignment horizontal="center" vertical="center" wrapText="1"/>
    </xf>
    <xf numFmtId="0" fontId="8" fillId="20" borderId="63" xfId="22" applyFont="1" applyFill="1" applyBorder="1" applyAlignment="1">
      <alignment horizontal="center" vertical="center" wrapText="1"/>
    </xf>
    <xf numFmtId="0" fontId="8" fillId="20" borderId="4" xfId="22" applyFont="1" applyFill="1" applyBorder="1" applyAlignment="1">
      <alignment horizontal="center" vertical="center" wrapText="1"/>
    </xf>
    <xf numFmtId="0" fontId="8" fillId="20" borderId="49" xfId="22" applyFont="1" applyFill="1" applyBorder="1" applyAlignment="1">
      <alignment horizontal="center" vertical="center" wrapText="1"/>
    </xf>
    <xf numFmtId="0" fontId="8" fillId="20" borderId="43" xfId="22" applyFont="1" applyFill="1" applyBorder="1" applyAlignment="1">
      <alignment horizontal="center" vertical="center" wrapText="1"/>
    </xf>
    <xf numFmtId="0" fontId="8" fillId="20" borderId="64" xfId="22" applyFont="1" applyFill="1" applyBorder="1" applyAlignment="1">
      <alignment horizontal="center" vertical="center" wrapText="1"/>
    </xf>
    <xf numFmtId="0" fontId="8" fillId="20" borderId="53" xfId="22" applyFont="1" applyFill="1" applyBorder="1" applyAlignment="1">
      <alignment horizontal="center" vertical="center" wrapText="1"/>
    </xf>
    <xf numFmtId="0" fontId="8" fillId="20" borderId="2" xfId="22" applyFont="1" applyFill="1" applyBorder="1" applyAlignment="1">
      <alignment horizontal="center" vertical="center" wrapText="1"/>
    </xf>
    <xf numFmtId="0" fontId="8" fillId="20" borderId="57" xfId="22" applyFont="1" applyFill="1" applyBorder="1" applyAlignment="1">
      <alignment horizontal="center" vertical="center" wrapText="1"/>
    </xf>
    <xf numFmtId="0" fontId="8" fillId="20" borderId="22" xfId="22" applyFont="1" applyFill="1" applyBorder="1" applyAlignment="1">
      <alignment horizontal="center" vertical="center" wrapText="1"/>
    </xf>
    <xf numFmtId="0" fontId="7" fillId="0" borderId="18" xfId="22" applyFont="1" applyBorder="1" applyAlignment="1">
      <alignment horizontal="center" vertical="center" wrapText="1"/>
    </xf>
    <xf numFmtId="0" fontId="7" fillId="0" borderId="58" xfId="22" applyFont="1" applyBorder="1" applyAlignment="1">
      <alignment horizontal="center" vertical="center" wrapText="1"/>
    </xf>
    <xf numFmtId="9" fontId="8" fillId="0" borderId="10" xfId="22" applyNumberFormat="1" applyFont="1" applyBorder="1" applyAlignment="1">
      <alignment horizontal="center" vertical="center" wrapText="1"/>
    </xf>
    <xf numFmtId="0" fontId="8" fillId="0" borderId="59" xfId="22" applyFont="1" applyBorder="1" applyAlignment="1">
      <alignment horizontal="center" vertical="center" wrapText="1"/>
    </xf>
    <xf numFmtId="9" fontId="35" fillId="0" borderId="56" xfId="30" applyFont="1" applyBorder="1" applyAlignment="1">
      <alignment vertical="center" wrapText="1"/>
    </xf>
    <xf numFmtId="9" fontId="35" fillId="0" borderId="27" xfId="30" applyFont="1" applyBorder="1" applyAlignment="1">
      <alignment vertical="center" wrapText="1"/>
    </xf>
    <xf numFmtId="9" fontId="35" fillId="0" borderId="28" xfId="30" applyFont="1" applyBorder="1" applyAlignment="1">
      <alignment vertical="center" wrapText="1"/>
    </xf>
    <xf numFmtId="9" fontId="35" fillId="0" borderId="60" xfId="30" applyFont="1" applyBorder="1" applyAlignment="1">
      <alignment vertical="center" wrapText="1"/>
    </xf>
    <xf numFmtId="9" fontId="35" fillId="0" borderId="15" xfId="30" applyFont="1" applyBorder="1" applyAlignment="1">
      <alignment vertical="center" wrapText="1"/>
    </xf>
    <xf numFmtId="9" fontId="35" fillId="0" borderId="61" xfId="30" applyFont="1" applyBorder="1" applyAlignment="1">
      <alignment vertical="center" wrapText="1"/>
    </xf>
    <xf numFmtId="9" fontId="35" fillId="0" borderId="56" xfId="30" applyFont="1" applyBorder="1" applyAlignment="1">
      <alignment horizontal="left" vertical="top" wrapText="1"/>
    </xf>
    <xf numFmtId="9" fontId="35" fillId="0" borderId="27" xfId="30" applyFont="1" applyBorder="1" applyAlignment="1">
      <alignment horizontal="left" vertical="top" wrapText="1"/>
    </xf>
    <xf numFmtId="9" fontId="35" fillId="0" borderId="28" xfId="30" applyFont="1" applyBorder="1" applyAlignment="1">
      <alignment horizontal="left" vertical="top" wrapText="1"/>
    </xf>
    <xf numFmtId="9" fontId="35" fillId="0" borderId="60" xfId="30" applyFont="1" applyBorder="1" applyAlignment="1">
      <alignment horizontal="left" vertical="top" wrapText="1"/>
    </xf>
    <xf numFmtId="9" fontId="35" fillId="0" borderId="15" xfId="30" applyFont="1" applyBorder="1" applyAlignment="1">
      <alignment horizontal="left" vertical="top" wrapText="1"/>
    </xf>
    <xf numFmtId="9" fontId="35" fillId="0" borderId="61" xfId="30" applyFont="1" applyBorder="1" applyAlignment="1">
      <alignment horizontal="left" vertical="top" wrapText="1"/>
    </xf>
    <xf numFmtId="9" fontId="35" fillId="0" borderId="56" xfId="30" applyFont="1" applyBorder="1" applyAlignment="1">
      <alignment horizontal="center" vertical="center" wrapText="1"/>
    </xf>
    <xf numFmtId="9" fontId="35" fillId="0" borderId="27" xfId="30" applyFont="1" applyBorder="1" applyAlignment="1">
      <alignment horizontal="center" vertical="center" wrapText="1"/>
    </xf>
    <xf numFmtId="9" fontId="35" fillId="0" borderId="62" xfId="30" applyFont="1" applyBorder="1" applyAlignment="1">
      <alignment horizontal="center" vertical="center" wrapText="1"/>
    </xf>
    <xf numFmtId="9" fontId="35" fillId="0" borderId="60" xfId="30" applyFont="1" applyBorder="1" applyAlignment="1">
      <alignment horizontal="center" vertical="center" wrapText="1"/>
    </xf>
    <xf numFmtId="9" fontId="35" fillId="0" borderId="15" xfId="30" applyFont="1" applyBorder="1" applyAlignment="1">
      <alignment horizontal="center" vertical="center" wrapText="1"/>
    </xf>
    <xf numFmtId="9" fontId="35" fillId="0" borderId="16" xfId="30" applyFont="1" applyBorder="1" applyAlignment="1">
      <alignment horizontal="center" vertical="center" wrapText="1"/>
    </xf>
    <xf numFmtId="0" fontId="8" fillId="20" borderId="1" xfId="22" applyFont="1" applyFill="1" applyBorder="1" applyAlignment="1">
      <alignment horizontal="center" vertical="center" wrapText="1"/>
    </xf>
    <xf numFmtId="0" fontId="7" fillId="20" borderId="1" xfId="22" applyFont="1" applyFill="1" applyBorder="1" applyAlignment="1">
      <alignment horizontal="center" vertical="center" wrapText="1"/>
    </xf>
    <xf numFmtId="0" fontId="8" fillId="20" borderId="9" xfId="22" applyFont="1" applyFill="1" applyBorder="1" applyAlignment="1">
      <alignment horizontal="center" vertical="center" wrapText="1"/>
    </xf>
    <xf numFmtId="0" fontId="8" fillId="20" borderId="20" xfId="22" applyFont="1" applyFill="1" applyBorder="1" applyAlignment="1">
      <alignment horizontal="center" vertical="center" wrapText="1"/>
    </xf>
    <xf numFmtId="0" fontId="8" fillId="20" borderId="3" xfId="22" applyFont="1" applyFill="1" applyBorder="1" applyAlignment="1">
      <alignment horizontal="center" vertical="center" wrapText="1"/>
    </xf>
    <xf numFmtId="0" fontId="8" fillId="20" borderId="36" xfId="22" applyFont="1" applyFill="1" applyBorder="1" applyAlignment="1">
      <alignment horizontal="center" vertical="center" wrapText="1"/>
    </xf>
    <xf numFmtId="0" fontId="8" fillId="20" borderId="7" xfId="22" applyFont="1" applyFill="1" applyBorder="1" applyAlignment="1">
      <alignment horizontal="center" vertical="center" wrapText="1"/>
    </xf>
    <xf numFmtId="0" fontId="8" fillId="0" borderId="23" xfId="22" applyFont="1" applyBorder="1" applyAlignment="1">
      <alignment horizontal="center" vertical="center" wrapText="1"/>
    </xf>
    <xf numFmtId="0" fontId="8" fillId="0" borderId="24" xfId="22" applyFont="1" applyBorder="1" applyAlignment="1">
      <alignment horizontal="center" vertical="center" wrapText="1"/>
    </xf>
    <xf numFmtId="0" fontId="8" fillId="0" borderId="25" xfId="22" applyFont="1" applyBorder="1" applyAlignment="1">
      <alignment horizontal="center" vertical="center" wrapText="1"/>
    </xf>
    <xf numFmtId="0" fontId="8" fillId="20" borderId="38" xfId="22" applyFont="1" applyFill="1" applyBorder="1" applyAlignment="1">
      <alignment horizontal="center" vertical="center" wrapText="1"/>
    </xf>
    <xf numFmtId="0" fontId="8" fillId="20" borderId="40" xfId="22" applyFont="1" applyFill="1" applyBorder="1" applyAlignment="1">
      <alignment horizontal="center" vertical="center" wrapText="1"/>
    </xf>
    <xf numFmtId="1" fontId="8" fillId="0" borderId="38" xfId="11" applyNumberFormat="1" applyFont="1" applyFill="1" applyBorder="1" applyAlignment="1" applyProtection="1">
      <alignment horizontal="center" vertical="center" wrapText="1"/>
    </xf>
    <xf numFmtId="1" fontId="8" fillId="0" borderId="40" xfId="11" applyNumberFormat="1" applyFont="1" applyFill="1" applyBorder="1" applyAlignment="1" applyProtection="1">
      <alignment horizontal="center" vertical="center" wrapText="1"/>
    </xf>
    <xf numFmtId="0" fontId="8" fillId="20" borderId="39" xfId="22" applyFont="1" applyFill="1" applyBorder="1" applyAlignment="1">
      <alignment horizontal="center" vertical="center" wrapText="1"/>
    </xf>
    <xf numFmtId="0" fontId="8" fillId="20" borderId="38" xfId="22" applyFont="1" applyFill="1" applyBorder="1" applyAlignment="1">
      <alignment horizontal="left" vertical="center" wrapText="1"/>
    </xf>
    <xf numFmtId="0" fontId="8" fillId="20" borderId="40" xfId="22" applyFont="1" applyFill="1" applyBorder="1" applyAlignment="1">
      <alignment horizontal="left" vertical="center" wrapText="1"/>
    </xf>
    <xf numFmtId="0" fontId="8" fillId="0" borderId="38" xfId="22" applyFont="1" applyBorder="1" applyAlignment="1">
      <alignment horizontal="center" vertical="center" wrapText="1"/>
    </xf>
    <xf numFmtId="0" fontId="8" fillId="0" borderId="39" xfId="22" applyFont="1" applyBorder="1" applyAlignment="1">
      <alignment horizontal="center" vertical="center" wrapText="1"/>
    </xf>
    <xf numFmtId="0" fontId="8" fillId="0" borderId="40" xfId="22" applyFont="1" applyBorder="1" applyAlignment="1">
      <alignment horizontal="center" vertical="center" wrapText="1"/>
    </xf>
    <xf numFmtId="0" fontId="8" fillId="19" borderId="15" xfId="22" applyFont="1" applyFill="1" applyBorder="1" applyAlignment="1">
      <alignment horizontal="left" vertical="center" wrapText="1"/>
    </xf>
    <xf numFmtId="0" fontId="7" fillId="0" borderId="38" xfId="22" applyFont="1" applyBorder="1" applyAlignment="1">
      <alignment horizontal="center" vertical="center" wrapText="1"/>
    </xf>
    <xf numFmtId="0" fontId="7" fillId="0" borderId="39" xfId="22" applyFont="1" applyBorder="1" applyAlignment="1">
      <alignment horizontal="center" vertical="center" wrapText="1"/>
    </xf>
    <xf numFmtId="0" fontId="7" fillId="0" borderId="40" xfId="22" applyFont="1" applyBorder="1" applyAlignment="1">
      <alignment horizontal="center" vertical="center" wrapText="1"/>
    </xf>
    <xf numFmtId="0" fontId="7" fillId="0" borderId="45" xfId="22" applyFont="1" applyBorder="1" applyAlignment="1">
      <alignment horizontal="center" vertical="center" wrapText="1"/>
    </xf>
    <xf numFmtId="0" fontId="7" fillId="0" borderId="46" xfId="22" applyFont="1" applyBorder="1" applyAlignment="1">
      <alignment horizontal="center" vertical="center" wrapText="1"/>
    </xf>
    <xf numFmtId="0" fontId="7" fillId="0" borderId="47" xfId="22" applyFont="1" applyBorder="1" applyAlignment="1">
      <alignment horizontal="center" vertical="center" wrapText="1"/>
    </xf>
    <xf numFmtId="0" fontId="8" fillId="0" borderId="44" xfId="22" applyFont="1" applyBorder="1" applyAlignment="1">
      <alignment horizontal="center" vertical="center"/>
    </xf>
    <xf numFmtId="0" fontId="8" fillId="0" borderId="11" xfId="22" applyFont="1" applyBorder="1" applyAlignment="1">
      <alignment horizontal="center" vertical="center"/>
    </xf>
    <xf numFmtId="0" fontId="8" fillId="0" borderId="12" xfId="22" applyFont="1" applyBorder="1" applyAlignment="1">
      <alignment horizontal="center" vertical="center"/>
    </xf>
    <xf numFmtId="0" fontId="8" fillId="0" borderId="48" xfId="0" applyFont="1" applyBorder="1" applyAlignment="1">
      <alignment horizontal="left" vertical="center" wrapText="1"/>
    </xf>
    <xf numFmtId="0" fontId="8" fillId="0" borderId="49" xfId="0" applyFont="1" applyBorder="1" applyAlignment="1">
      <alignment horizontal="left" vertical="center" wrapText="1"/>
    </xf>
    <xf numFmtId="0" fontId="8" fillId="0" borderId="50" xfId="0" applyFont="1" applyBorder="1" applyAlignment="1">
      <alignment horizontal="left" vertical="center" wrapText="1"/>
    </xf>
    <xf numFmtId="0" fontId="8" fillId="0" borderId="13" xfId="22" applyFont="1" applyBorder="1" applyAlignment="1">
      <alignment horizontal="center" vertical="center"/>
    </xf>
    <xf numFmtId="0" fontId="8" fillId="0" borderId="0" xfId="22" applyFont="1" applyAlignment="1">
      <alignment horizontal="center" vertical="center"/>
    </xf>
    <xf numFmtId="0" fontId="8" fillId="0" borderId="14" xfId="22" applyFont="1" applyBorder="1" applyAlignment="1">
      <alignment horizontal="center" vertical="center"/>
    </xf>
    <xf numFmtId="0" fontId="8" fillId="0" borderId="5" xfId="0" applyFont="1" applyBorder="1" applyAlignment="1">
      <alignment horizontal="left" vertical="center" wrapText="1"/>
    </xf>
    <xf numFmtId="0" fontId="8" fillId="0" borderId="1" xfId="0" applyFont="1" applyBorder="1" applyAlignment="1">
      <alignment horizontal="left" vertical="center" wrapText="1"/>
    </xf>
    <xf numFmtId="0" fontId="8" fillId="0" borderId="9" xfId="0" applyFont="1" applyBorder="1" applyAlignment="1">
      <alignment horizontal="left" vertical="center" wrapText="1"/>
    </xf>
    <xf numFmtId="0" fontId="8" fillId="0" borderId="13" xfId="22" applyFont="1" applyBorder="1" applyAlignment="1">
      <alignment horizontal="center" vertical="center" wrapText="1"/>
    </xf>
    <xf numFmtId="0" fontId="8" fillId="0" borderId="0" xfId="22" applyFont="1" applyAlignment="1">
      <alignment horizontal="center" vertical="center" wrapText="1"/>
    </xf>
    <xf numFmtId="0" fontId="8" fillId="0" borderId="14" xfId="22" applyFont="1" applyBorder="1" applyAlignment="1">
      <alignment horizontal="center" vertical="center" wrapText="1"/>
    </xf>
    <xf numFmtId="0" fontId="8" fillId="0" borderId="41" xfId="22" applyFont="1" applyBorder="1" applyAlignment="1">
      <alignment horizontal="center" vertical="center" wrapText="1"/>
    </xf>
    <xf numFmtId="0" fontId="8" fillId="0" borderId="15" xfId="22" applyFont="1" applyBorder="1" applyAlignment="1">
      <alignment horizontal="center" vertical="center" wrapText="1"/>
    </xf>
    <xf numFmtId="0" fontId="8" fillId="0" borderId="16" xfId="22" applyFont="1" applyBorder="1" applyAlignment="1">
      <alignment horizontal="center" vertical="center" wrapText="1"/>
    </xf>
    <xf numFmtId="0" fontId="36" fillId="0" borderId="51" xfId="0" applyFont="1" applyBorder="1" applyAlignment="1">
      <alignment horizontal="left" vertical="center" wrapText="1"/>
    </xf>
    <xf numFmtId="0" fontId="36" fillId="0" borderId="19" xfId="0" applyFont="1" applyBorder="1" applyAlignment="1">
      <alignment horizontal="left" vertical="center" wrapText="1"/>
    </xf>
    <xf numFmtId="0" fontId="36" fillId="0" borderId="31" xfId="0" applyFont="1" applyBorder="1" applyAlignment="1">
      <alignment horizontal="left" vertical="center" wrapText="1"/>
    </xf>
    <xf numFmtId="0" fontId="8" fillId="20" borderId="44" xfId="22" applyFont="1" applyFill="1" applyBorder="1" applyAlignment="1">
      <alignment horizontal="left" vertical="center" wrapText="1"/>
    </xf>
    <xf numFmtId="0" fontId="8" fillId="20" borderId="12" xfId="22" applyFont="1" applyFill="1" applyBorder="1" applyAlignment="1">
      <alignment horizontal="left" vertical="center" wrapText="1"/>
    </xf>
    <xf numFmtId="0" fontId="8" fillId="20" borderId="13" xfId="22" applyFont="1" applyFill="1" applyBorder="1" applyAlignment="1">
      <alignment horizontal="left" vertical="center" wrapText="1"/>
    </xf>
    <xf numFmtId="0" fontId="8" fillId="20" borderId="14" xfId="22" applyFont="1" applyFill="1" applyBorder="1" applyAlignment="1">
      <alignment horizontal="left" vertical="center" wrapText="1"/>
    </xf>
    <xf numFmtId="0" fontId="8" fillId="20" borderId="41" xfId="22" applyFont="1" applyFill="1" applyBorder="1" applyAlignment="1">
      <alignment horizontal="left" vertical="center" wrapText="1"/>
    </xf>
    <xf numFmtId="0" fontId="8" fillId="20" borderId="16" xfId="22" applyFont="1" applyFill="1" applyBorder="1" applyAlignment="1">
      <alignment horizontal="left" vertical="center" wrapText="1"/>
    </xf>
    <xf numFmtId="0" fontId="40" fillId="0" borderId="45" xfId="0" applyFont="1" applyBorder="1" applyAlignment="1">
      <alignment horizontal="center" vertical="center"/>
    </xf>
    <xf numFmtId="0" fontId="40" fillId="0" borderId="46" xfId="0" applyFont="1" applyBorder="1" applyAlignment="1">
      <alignment horizontal="center" vertical="center"/>
    </xf>
    <xf numFmtId="0" fontId="40" fillId="0" borderId="47" xfId="0" applyFont="1" applyBorder="1" applyAlignment="1">
      <alignment horizontal="center" vertical="center"/>
    </xf>
    <xf numFmtId="0" fontId="8" fillId="0" borderId="44" xfId="22" applyFont="1" applyBorder="1" applyAlignment="1">
      <alignment horizontal="center" vertical="center" wrapText="1"/>
    </xf>
    <xf numFmtId="0" fontId="8" fillId="0" borderId="11" xfId="22" applyFont="1" applyBorder="1" applyAlignment="1">
      <alignment horizontal="center" vertical="center" wrapText="1"/>
    </xf>
    <xf numFmtId="0" fontId="8" fillId="0" borderId="12" xfId="22" applyFont="1" applyBorder="1" applyAlignment="1">
      <alignment horizontal="center" vertical="center" wrapText="1"/>
    </xf>
    <xf numFmtId="0" fontId="8" fillId="20" borderId="11" xfId="22" applyFont="1" applyFill="1" applyBorder="1" applyAlignment="1">
      <alignment horizontal="left" vertical="center" wrapText="1"/>
    </xf>
    <xf numFmtId="0" fontId="8" fillId="20" borderId="0" xfId="22" applyFont="1" applyFill="1" applyAlignment="1">
      <alignment horizontal="left" vertical="center" wrapText="1"/>
    </xf>
    <xf numFmtId="0" fontId="8" fillId="20" borderId="15" xfId="22" applyFont="1" applyFill="1" applyBorder="1" applyAlignment="1">
      <alignment horizontal="left" vertical="center" wrapText="1"/>
    </xf>
    <xf numFmtId="14" fontId="37" fillId="0" borderId="44" xfId="0" applyNumberFormat="1" applyFont="1" applyBorder="1" applyAlignment="1">
      <alignment horizontal="center" vertical="center"/>
    </xf>
    <xf numFmtId="0" fontId="37" fillId="0" borderId="12" xfId="0" applyFont="1" applyBorder="1" applyAlignment="1">
      <alignment horizontal="center" vertical="center"/>
    </xf>
    <xf numFmtId="0" fontId="37" fillId="0" borderId="13" xfId="0" applyFont="1" applyBorder="1" applyAlignment="1">
      <alignment horizontal="center" vertical="center"/>
    </xf>
    <xf numFmtId="0" fontId="37" fillId="0" borderId="14" xfId="0" applyFont="1" applyBorder="1" applyAlignment="1">
      <alignment horizontal="center" vertical="center"/>
    </xf>
    <xf numFmtId="0" fontId="37" fillId="0" borderId="41" xfId="0" applyFont="1" applyBorder="1" applyAlignment="1">
      <alignment horizontal="center" vertical="center"/>
    </xf>
    <xf numFmtId="0" fontId="37" fillId="0" borderId="16" xfId="0" applyFont="1" applyBorder="1" applyAlignment="1">
      <alignment horizontal="center" vertical="center"/>
    </xf>
    <xf numFmtId="0" fontId="0" fillId="0" borderId="52" xfId="0" applyBorder="1" applyAlignment="1">
      <alignment horizontal="center" vertical="center"/>
    </xf>
    <xf numFmtId="0" fontId="0" fillId="0" borderId="53" xfId="0" applyBorder="1" applyAlignment="1">
      <alignment horizontal="center" vertical="center"/>
    </xf>
    <xf numFmtId="0" fontId="31" fillId="0" borderId="37" xfId="0" applyFont="1" applyBorder="1" applyAlignment="1">
      <alignment horizontal="center" vertical="center" wrapText="1"/>
    </xf>
    <xf numFmtId="0" fontId="31" fillId="0" borderId="22" xfId="0" applyFont="1" applyBorder="1" applyAlignment="1">
      <alignment horizontal="center" vertical="center" wrapText="1"/>
    </xf>
    <xf numFmtId="0" fontId="0" fillId="0" borderId="37" xfId="0" applyBorder="1" applyAlignment="1">
      <alignment horizontal="center" vertical="center"/>
    </xf>
    <xf numFmtId="0" fontId="0" fillId="0" borderId="22" xfId="0" applyBorder="1" applyAlignment="1">
      <alignment horizontal="center" vertical="center"/>
    </xf>
    <xf numFmtId="0" fontId="31" fillId="0" borderId="54" xfId="0" applyFont="1" applyBorder="1" applyAlignment="1">
      <alignment horizontal="center" vertical="center" wrapText="1"/>
    </xf>
    <xf numFmtId="0" fontId="31" fillId="0" borderId="55" xfId="0" applyFont="1" applyBorder="1" applyAlignment="1">
      <alignment horizontal="center" vertical="center" wrapText="1"/>
    </xf>
    <xf numFmtId="0" fontId="0" fillId="0" borderId="54" xfId="0" applyBorder="1" applyAlignment="1">
      <alignment horizontal="center" vertical="center"/>
    </xf>
    <xf numFmtId="0" fontId="0" fillId="0" borderId="55" xfId="0" applyBorder="1" applyAlignment="1">
      <alignment horizontal="center" vertical="center"/>
    </xf>
    <xf numFmtId="0" fontId="31" fillId="0" borderId="52" xfId="0" applyFont="1" applyBorder="1" applyAlignment="1">
      <alignment horizontal="center" vertical="center" wrapText="1"/>
    </xf>
    <xf numFmtId="0" fontId="31" fillId="0" borderId="53" xfId="0" applyFont="1" applyBorder="1" applyAlignment="1">
      <alignment horizontal="center" vertical="center" wrapText="1"/>
    </xf>
    <xf numFmtId="0" fontId="8" fillId="20" borderId="13" xfId="22" applyFont="1" applyFill="1" applyBorder="1" applyAlignment="1">
      <alignment horizontal="center" vertical="center" wrapText="1"/>
    </xf>
    <xf numFmtId="0" fontId="8" fillId="20" borderId="0" xfId="22" applyFont="1" applyFill="1" applyAlignment="1">
      <alignment horizontal="center" vertical="center" wrapText="1"/>
    </xf>
    <xf numFmtId="0" fontId="8" fillId="20" borderId="14" xfId="22" applyFont="1" applyFill="1" applyBorder="1" applyAlignment="1">
      <alignment horizontal="center" vertical="center" wrapText="1"/>
    </xf>
    <xf numFmtId="0" fontId="8" fillId="20" borderId="41" xfId="22" applyFont="1" applyFill="1" applyBorder="1" applyAlignment="1">
      <alignment horizontal="center" vertical="center" wrapText="1"/>
    </xf>
    <xf numFmtId="0" fontId="8" fillId="20" borderId="15" xfId="22" applyFont="1" applyFill="1" applyBorder="1" applyAlignment="1">
      <alignment horizontal="center" vertical="center" wrapText="1"/>
    </xf>
    <xf numFmtId="0" fontId="8" fillId="20" borderId="16" xfId="22" applyFont="1" applyFill="1" applyBorder="1" applyAlignment="1">
      <alignment horizontal="center" vertical="center" wrapText="1"/>
    </xf>
    <xf numFmtId="9" fontId="33" fillId="0" borderId="20" xfId="22" applyNumberFormat="1" applyFont="1" applyBorder="1" applyAlignment="1">
      <alignment horizontal="left" vertical="center" wrapText="1"/>
    </xf>
    <xf numFmtId="9" fontId="33" fillId="0" borderId="3" xfId="22" applyNumberFormat="1" applyFont="1" applyBorder="1" applyAlignment="1">
      <alignment horizontal="left" vertical="center" wrapText="1"/>
    </xf>
    <xf numFmtId="9" fontId="33" fillId="0" borderId="7" xfId="22" applyNumberFormat="1" applyFont="1" applyBorder="1" applyAlignment="1">
      <alignment horizontal="left" vertical="center" wrapText="1"/>
    </xf>
    <xf numFmtId="9" fontId="8" fillId="0" borderId="38" xfId="22" applyNumberFormat="1" applyFont="1" applyBorder="1" applyAlignment="1">
      <alignment horizontal="center" vertical="center" wrapText="1"/>
    </xf>
    <xf numFmtId="9" fontId="8" fillId="0" borderId="40" xfId="22" applyNumberFormat="1" applyFont="1" applyBorder="1" applyAlignment="1">
      <alignment horizontal="center" vertical="center" wrapText="1"/>
    </xf>
    <xf numFmtId="0" fontId="8" fillId="19" borderId="42" xfId="22" applyFont="1" applyFill="1" applyBorder="1" applyAlignment="1">
      <alignment horizontal="center" vertical="center" wrapText="1"/>
    </xf>
    <xf numFmtId="0" fontId="8" fillId="19" borderId="48" xfId="22" applyFont="1" applyFill="1" applyBorder="1" applyAlignment="1">
      <alignment horizontal="center" vertical="center" wrapText="1"/>
    </xf>
    <xf numFmtId="0" fontId="8" fillId="19" borderId="49" xfId="22" applyFont="1" applyFill="1" applyBorder="1" applyAlignment="1">
      <alignment horizontal="center" vertical="center" wrapText="1"/>
    </xf>
    <xf numFmtId="0" fontId="8" fillId="19" borderId="50" xfId="22" applyFont="1" applyFill="1" applyBorder="1" applyAlignment="1">
      <alignment horizontal="center" vertical="center" wrapText="1"/>
    </xf>
    <xf numFmtId="0" fontId="8" fillId="20" borderId="29" xfId="22" applyFont="1" applyFill="1" applyBorder="1" applyAlignment="1">
      <alignment horizontal="center" vertical="center" wrapText="1"/>
    </xf>
    <xf numFmtId="0" fontId="8" fillId="20" borderId="21" xfId="22" applyFont="1" applyFill="1" applyBorder="1" applyAlignment="1">
      <alignment horizontal="center" vertical="center" wrapText="1"/>
    </xf>
    <xf numFmtId="0" fontId="8" fillId="20" borderId="26" xfId="22" applyFont="1" applyFill="1" applyBorder="1" applyAlignment="1">
      <alignment horizontal="center" vertical="center" wrapText="1"/>
    </xf>
    <xf numFmtId="0" fontId="8" fillId="20" borderId="6" xfId="22" applyFont="1" applyFill="1" applyBorder="1" applyAlignment="1">
      <alignment horizontal="center" vertical="center" wrapText="1"/>
    </xf>
    <xf numFmtId="0" fontId="8" fillId="20" borderId="56" xfId="22" applyFont="1" applyFill="1" applyBorder="1" applyAlignment="1">
      <alignment horizontal="center" vertical="center" wrapText="1"/>
    </xf>
    <xf numFmtId="0" fontId="8" fillId="20" borderId="28" xfId="22" applyFont="1" applyFill="1" applyBorder="1" applyAlignment="1">
      <alignment horizontal="center" vertical="center" wrapText="1"/>
    </xf>
    <xf numFmtId="0" fontId="8" fillId="20" borderId="5" xfId="22" applyFont="1" applyFill="1" applyBorder="1" applyAlignment="1">
      <alignment horizontal="center" vertical="center" wrapText="1"/>
    </xf>
    <xf numFmtId="3" fontId="8" fillId="0" borderId="56" xfId="22" applyNumberFormat="1" applyFont="1" applyBorder="1" applyAlignment="1">
      <alignment horizontal="center" vertical="center" wrapText="1"/>
    </xf>
    <xf numFmtId="3" fontId="8" fillId="0" borderId="28" xfId="22" applyNumberFormat="1" applyFont="1" applyBorder="1" applyAlignment="1">
      <alignment horizontal="center" vertical="center" wrapText="1"/>
    </xf>
    <xf numFmtId="0" fontId="35" fillId="0" borderId="1" xfId="22" applyFont="1" applyBorder="1" applyAlignment="1">
      <alignment horizontal="left" vertical="center" wrapText="1"/>
    </xf>
    <xf numFmtId="0" fontId="35" fillId="0" borderId="9" xfId="22" applyFont="1" applyBorder="1" applyAlignment="1">
      <alignment horizontal="left" vertical="center" wrapText="1"/>
    </xf>
    <xf numFmtId="0" fontId="8" fillId="0" borderId="42" xfId="22" applyFont="1" applyBorder="1" applyAlignment="1">
      <alignment horizontal="center" vertical="center" wrapText="1"/>
    </xf>
    <xf numFmtId="0" fontId="8" fillId="0" borderId="49" xfId="22" applyFont="1" applyBorder="1" applyAlignment="1">
      <alignment horizontal="center" vertical="center" wrapText="1"/>
    </xf>
    <xf numFmtId="0" fontId="8" fillId="0" borderId="50" xfId="22" applyFont="1" applyBorder="1" applyAlignment="1">
      <alignment horizontal="center" vertical="center" wrapText="1"/>
    </xf>
    <xf numFmtId="1" fontId="8" fillId="0" borderId="38" xfId="28" applyNumberFormat="1" applyFont="1" applyFill="1" applyBorder="1" applyAlignment="1" applyProtection="1">
      <alignment horizontal="center" vertical="center" wrapText="1"/>
    </xf>
    <xf numFmtId="1" fontId="8" fillId="0" borderId="40" xfId="28" applyNumberFormat="1" applyFont="1" applyFill="1" applyBorder="1" applyAlignment="1" applyProtection="1">
      <alignment horizontal="center" vertical="center" wrapText="1"/>
    </xf>
    <xf numFmtId="9" fontId="35" fillId="0" borderId="56" xfId="22" applyNumberFormat="1" applyFont="1" applyBorder="1" applyAlignment="1">
      <alignment horizontal="left" vertical="center" wrapText="1"/>
    </xf>
    <xf numFmtId="9" fontId="35" fillId="0" borderId="27" xfId="22" applyNumberFormat="1" applyFont="1" applyBorder="1" applyAlignment="1">
      <alignment horizontal="left" vertical="center" wrapText="1"/>
    </xf>
    <xf numFmtId="9" fontId="35" fillId="0" borderId="62" xfId="22" applyNumberFormat="1" applyFont="1" applyBorder="1" applyAlignment="1">
      <alignment horizontal="left" vertical="center" wrapText="1"/>
    </xf>
    <xf numFmtId="9" fontId="35" fillId="0" borderId="34" xfId="22" applyNumberFormat="1" applyFont="1" applyBorder="1" applyAlignment="1">
      <alignment horizontal="left" vertical="center" wrapText="1"/>
    </xf>
    <xf numFmtId="9" fontId="35" fillId="0" borderId="0" xfId="22" applyNumberFormat="1" applyFont="1" applyAlignment="1">
      <alignment horizontal="left" vertical="center" wrapText="1"/>
    </xf>
    <xf numFmtId="9" fontId="35" fillId="0" borderId="14" xfId="22" applyNumberFormat="1" applyFont="1" applyBorder="1" applyAlignment="1">
      <alignment horizontal="left" vertical="center" wrapText="1"/>
    </xf>
    <xf numFmtId="9" fontId="35" fillId="0" borderId="56" xfId="30" applyFont="1" applyFill="1" applyBorder="1" applyAlignment="1" applyProtection="1">
      <alignment horizontal="center" vertical="center" wrapText="1"/>
    </xf>
    <xf numFmtId="9" fontId="35" fillId="0" borderId="27" xfId="30" applyFont="1" applyFill="1" applyBorder="1" applyAlignment="1" applyProtection="1">
      <alignment horizontal="center" vertical="center" wrapText="1"/>
    </xf>
    <xf numFmtId="9" fontId="35" fillId="0" borderId="28" xfId="30" applyFont="1" applyFill="1" applyBorder="1" applyAlignment="1" applyProtection="1">
      <alignment horizontal="center" vertical="center" wrapText="1"/>
    </xf>
    <xf numFmtId="9" fontId="35" fillId="0" borderId="60" xfId="30" applyFont="1" applyFill="1" applyBorder="1" applyAlignment="1" applyProtection="1">
      <alignment horizontal="center" vertical="center" wrapText="1"/>
    </xf>
    <xf numFmtId="9" fontId="35" fillId="0" borderId="15" xfId="30" applyFont="1" applyFill="1" applyBorder="1" applyAlignment="1" applyProtection="1">
      <alignment horizontal="center" vertical="center" wrapText="1"/>
    </xf>
    <xf numFmtId="9" fontId="35" fillId="0" borderId="61" xfId="30" applyFont="1" applyFill="1" applyBorder="1" applyAlignment="1" applyProtection="1">
      <alignment horizontal="center" vertical="center" wrapText="1"/>
    </xf>
    <xf numFmtId="9" fontId="35" fillId="0" borderId="62" xfId="30" applyFont="1" applyFill="1" applyBorder="1" applyAlignment="1" applyProtection="1">
      <alignment horizontal="center" vertical="center" wrapText="1"/>
    </xf>
    <xf numFmtId="9" fontId="35" fillId="0" borderId="16" xfId="30" applyFont="1" applyFill="1" applyBorder="1" applyAlignment="1" applyProtection="1">
      <alignment horizontal="center" vertical="center" wrapText="1"/>
    </xf>
    <xf numFmtId="9" fontId="35" fillId="0" borderId="1" xfId="22" applyNumberFormat="1" applyFont="1" applyBorder="1" applyAlignment="1">
      <alignment horizontal="left" vertical="center" wrapText="1"/>
    </xf>
    <xf numFmtId="9" fontId="8" fillId="0" borderId="38" xfId="28" applyFont="1" applyFill="1" applyBorder="1" applyAlignment="1" applyProtection="1">
      <alignment horizontal="center" vertical="center" wrapText="1"/>
    </xf>
    <xf numFmtId="9" fontId="8" fillId="0" borderId="40" xfId="28" applyFont="1" applyFill="1" applyBorder="1" applyAlignment="1" applyProtection="1">
      <alignment horizontal="center" vertical="center" wrapText="1"/>
    </xf>
    <xf numFmtId="2" fontId="7" fillId="0" borderId="30" xfId="22" applyNumberFormat="1" applyFont="1" applyBorder="1" applyAlignment="1">
      <alignment vertical="center" wrapText="1"/>
    </xf>
    <xf numFmtId="2" fontId="7" fillId="0" borderId="8" xfId="22" applyNumberFormat="1" applyFont="1" applyBorder="1" applyAlignment="1">
      <alignment vertical="center" wrapText="1"/>
    </xf>
    <xf numFmtId="9" fontId="7" fillId="0" borderId="33" xfId="22" applyNumberFormat="1" applyFont="1" applyBorder="1" applyAlignment="1">
      <alignment horizontal="center" vertical="center" wrapText="1"/>
    </xf>
    <xf numFmtId="9" fontId="7" fillId="0" borderId="4" xfId="22" applyNumberFormat="1" applyFont="1" applyBorder="1" applyAlignment="1">
      <alignment horizontal="center" vertical="center" wrapText="1"/>
    </xf>
    <xf numFmtId="0" fontId="42" fillId="0" borderId="56" xfId="0" applyFont="1" applyBorder="1" applyAlignment="1">
      <alignment vertical="center" wrapText="1"/>
    </xf>
    <xf numFmtId="0" fontId="42" fillId="0" borderId="27" xfId="0" applyFont="1" applyBorder="1" applyAlignment="1">
      <alignment vertical="center" wrapText="1"/>
    </xf>
    <xf numFmtId="0" fontId="42" fillId="0" borderId="82" xfId="0" applyFont="1" applyBorder="1" applyAlignment="1">
      <alignment vertical="center" wrapText="1"/>
    </xf>
    <xf numFmtId="0" fontId="42" fillId="0" borderId="34" xfId="0" applyFont="1" applyBorder="1" applyAlignment="1">
      <alignment vertical="center" wrapText="1"/>
    </xf>
    <xf numFmtId="0" fontId="42" fillId="0" borderId="0" xfId="0" applyFont="1" applyAlignment="1">
      <alignment vertical="center" wrapText="1"/>
    </xf>
    <xf numFmtId="0" fontId="42" fillId="0" borderId="83" xfId="0" applyFont="1" applyBorder="1" applyAlignment="1">
      <alignment vertical="center" wrapText="1"/>
    </xf>
    <xf numFmtId="0" fontId="43" fillId="0" borderId="56" xfId="0" applyFont="1" applyBorder="1" applyAlignment="1">
      <alignment vertical="center" wrapText="1"/>
    </xf>
    <xf numFmtId="0" fontId="42" fillId="0" borderId="78" xfId="0" applyFont="1" applyBorder="1" applyAlignment="1">
      <alignment vertical="center" wrapText="1"/>
    </xf>
    <xf numFmtId="0" fontId="42" fillId="0" borderId="79" xfId="0" applyFont="1" applyBorder="1" applyAlignment="1">
      <alignment vertical="center" wrapText="1"/>
    </xf>
    <xf numFmtId="0" fontId="42" fillId="0" borderId="80" xfId="0" applyFont="1" applyBorder="1" applyAlignment="1">
      <alignment vertical="center" wrapText="1"/>
    </xf>
    <xf numFmtId="0" fontId="42" fillId="0" borderId="81" xfId="0" applyFont="1" applyBorder="1" applyAlignment="1">
      <alignment vertical="center" wrapText="1"/>
    </xf>
    <xf numFmtId="9" fontId="7" fillId="0" borderId="56" xfId="30" applyFont="1" applyFill="1" applyBorder="1" applyAlignment="1" applyProtection="1">
      <alignment horizontal="center" vertical="center" wrapText="1"/>
    </xf>
    <xf numFmtId="9" fontId="7" fillId="0" borderId="27" xfId="30" applyFont="1" applyFill="1" applyBorder="1" applyAlignment="1" applyProtection="1">
      <alignment horizontal="center" vertical="center" wrapText="1"/>
    </xf>
    <xf numFmtId="9" fontId="7" fillId="0" borderId="28" xfId="30" applyFont="1" applyFill="1" applyBorder="1" applyAlignment="1" applyProtection="1">
      <alignment horizontal="center" vertical="center" wrapText="1"/>
    </xf>
    <xf numFmtId="9" fontId="7" fillId="0" borderId="60" xfId="30" applyFont="1" applyFill="1" applyBorder="1" applyAlignment="1" applyProtection="1">
      <alignment horizontal="center" vertical="center" wrapText="1"/>
    </xf>
    <xf numFmtId="9" fontId="7" fillId="0" borderId="15" xfId="30" applyFont="1" applyFill="1" applyBorder="1" applyAlignment="1" applyProtection="1">
      <alignment horizontal="center" vertical="center" wrapText="1"/>
    </xf>
    <xf numFmtId="9" fontId="7" fillId="0" borderId="61" xfId="30" applyFont="1" applyFill="1" applyBorder="1" applyAlignment="1" applyProtection="1">
      <alignment horizontal="center" vertical="center" wrapText="1"/>
    </xf>
    <xf numFmtId="9" fontId="7" fillId="0" borderId="56" xfId="30" applyFont="1" applyFill="1" applyBorder="1" applyAlignment="1" applyProtection="1">
      <alignment horizontal="left" vertical="center" wrapText="1"/>
    </xf>
    <xf numFmtId="9" fontId="7" fillId="0" borderId="27" xfId="30" applyFont="1" applyFill="1" applyBorder="1" applyAlignment="1" applyProtection="1">
      <alignment horizontal="left" vertical="center" wrapText="1"/>
    </xf>
    <xf numFmtId="9" fontId="7" fillId="0" borderId="62" xfId="30" applyFont="1" applyFill="1" applyBorder="1" applyAlignment="1" applyProtection="1">
      <alignment horizontal="left" vertical="center" wrapText="1"/>
    </xf>
    <xf numFmtId="9" fontId="7" fillId="0" borderId="60" xfId="30" applyFont="1" applyFill="1" applyBorder="1" applyAlignment="1" applyProtection="1">
      <alignment horizontal="left" vertical="center" wrapText="1"/>
    </xf>
    <xf numFmtId="9" fontId="7" fillId="0" borderId="15" xfId="30" applyFont="1" applyFill="1" applyBorder="1" applyAlignment="1" applyProtection="1">
      <alignment horizontal="left" vertical="center" wrapText="1"/>
    </xf>
    <xf numFmtId="9" fontId="7" fillId="0" borderId="16" xfId="30" applyFont="1" applyFill="1" applyBorder="1" applyAlignment="1" applyProtection="1">
      <alignment horizontal="left" vertical="center" wrapText="1"/>
    </xf>
    <xf numFmtId="2" fontId="7" fillId="0" borderId="18" xfId="22" applyNumberFormat="1" applyFont="1" applyBorder="1" applyAlignment="1">
      <alignment vertical="center" wrapText="1"/>
    </xf>
    <xf numFmtId="0" fontId="27" fillId="0" borderId="58" xfId="0" applyFont="1" applyBorder="1" applyAlignment="1">
      <alignment vertical="center" wrapText="1"/>
    </xf>
    <xf numFmtId="0" fontId="8" fillId="0" borderId="56" xfId="0" applyFont="1" applyBorder="1" applyAlignment="1">
      <alignment vertical="center" wrapText="1"/>
    </xf>
    <xf numFmtId="0" fontId="8" fillId="0" borderId="27" xfId="0" applyFont="1" applyBorder="1" applyAlignment="1">
      <alignment vertical="center" wrapText="1"/>
    </xf>
    <xf numFmtId="0" fontId="8" fillId="0" borderId="82" xfId="0" applyFont="1" applyBorder="1" applyAlignment="1">
      <alignment vertical="center" wrapText="1"/>
    </xf>
    <xf numFmtId="0" fontId="8" fillId="0" borderId="79" xfId="0" applyFont="1" applyBorder="1" applyAlignment="1">
      <alignment vertical="center" wrapText="1"/>
    </xf>
    <xf numFmtId="0" fontId="8" fillId="0" borderId="80" xfId="0" applyFont="1" applyBorder="1" applyAlignment="1">
      <alignment vertical="center" wrapText="1"/>
    </xf>
    <xf numFmtId="0" fontId="8" fillId="0" borderId="84" xfId="0" applyFont="1" applyBorder="1" applyAlignment="1">
      <alignment vertical="center" wrapText="1"/>
    </xf>
    <xf numFmtId="0" fontId="8" fillId="0" borderId="34" xfId="0" applyFont="1" applyBorder="1" applyAlignment="1">
      <alignment vertical="center" wrapText="1"/>
    </xf>
    <xf numFmtId="0" fontId="8" fillId="0" borderId="0" xfId="0" applyFont="1" applyAlignment="1">
      <alignment vertical="center" wrapText="1"/>
    </xf>
    <xf numFmtId="0" fontId="8" fillId="0" borderId="83" xfId="0" applyFont="1" applyBorder="1" applyAlignment="1">
      <alignment vertical="center" wrapText="1"/>
    </xf>
    <xf numFmtId="0" fontId="8" fillId="0" borderId="10" xfId="22" applyFont="1" applyBorder="1" applyAlignment="1">
      <alignment horizontal="center" vertical="center" wrapText="1"/>
    </xf>
    <xf numFmtId="0" fontId="8" fillId="19" borderId="20" xfId="22" applyFont="1" applyFill="1" applyBorder="1" applyAlignment="1">
      <alignment horizontal="center" vertical="center" wrapText="1"/>
    </xf>
    <xf numFmtId="0" fontId="8" fillId="19" borderId="3" xfId="22" applyFont="1" applyFill="1" applyBorder="1" applyAlignment="1">
      <alignment horizontal="center" vertical="center" wrapText="1"/>
    </xf>
    <xf numFmtId="0" fontId="8" fillId="19" borderId="7" xfId="22" applyFont="1" applyFill="1" applyBorder="1" applyAlignment="1">
      <alignment horizontal="center" vertical="center" wrapText="1"/>
    </xf>
    <xf numFmtId="0" fontId="37" fillId="0" borderId="44" xfId="0" applyFont="1" applyBorder="1" applyAlignment="1">
      <alignment horizontal="center" vertical="center"/>
    </xf>
    <xf numFmtId="0" fontId="8" fillId="20" borderId="44" xfId="22" applyFont="1" applyFill="1" applyBorder="1" applyAlignment="1">
      <alignment horizontal="center" vertical="center" wrapText="1"/>
    </xf>
    <xf numFmtId="0" fontId="8" fillId="20" borderId="12" xfId="22" applyFont="1" applyFill="1" applyBorder="1" applyAlignment="1">
      <alignment horizontal="center" vertical="center" wrapText="1"/>
    </xf>
    <xf numFmtId="0" fontId="11" fillId="0" borderId="38" xfId="22" applyFont="1" applyBorder="1" applyAlignment="1">
      <alignment horizontal="center" vertical="center" wrapText="1"/>
    </xf>
    <xf numFmtId="0" fontId="11" fillId="0" borderId="39" xfId="22" applyFont="1" applyBorder="1" applyAlignment="1">
      <alignment horizontal="center" vertical="center" wrapText="1"/>
    </xf>
    <xf numFmtId="0" fontId="11" fillId="0" borderId="40" xfId="22" applyFont="1" applyBorder="1" applyAlignment="1">
      <alignment horizontal="center" vertical="center" wrapText="1"/>
    </xf>
    <xf numFmtId="172" fontId="8" fillId="19" borderId="54" xfId="17" applyNumberFormat="1" applyFont="1" applyFill="1" applyBorder="1" applyAlignment="1" applyProtection="1">
      <alignment horizontal="center" vertical="center" wrapText="1"/>
    </xf>
    <xf numFmtId="172" fontId="8" fillId="19" borderId="66" xfId="17" applyNumberFormat="1" applyFont="1" applyFill="1" applyBorder="1" applyAlignment="1" applyProtection="1">
      <alignment horizontal="center" vertical="center" wrapText="1"/>
    </xf>
    <xf numFmtId="172" fontId="8" fillId="19" borderId="51" xfId="17" applyNumberFormat="1" applyFont="1" applyFill="1" applyBorder="1" applyAlignment="1" applyProtection="1">
      <alignment horizontal="center" vertical="center" wrapText="1"/>
    </xf>
    <xf numFmtId="0" fontId="8" fillId="19" borderId="37" xfId="22" applyFont="1" applyFill="1" applyBorder="1" applyAlignment="1">
      <alignment horizontal="center" vertical="center" wrapText="1"/>
    </xf>
    <xf numFmtId="0" fontId="8" fillId="19" borderId="57" xfId="22" applyFont="1" applyFill="1" applyBorder="1" applyAlignment="1">
      <alignment horizontal="center" vertical="center" wrapText="1"/>
    </xf>
    <xf numFmtId="0" fontId="8" fillId="19" borderId="5" xfId="22" applyFont="1" applyFill="1" applyBorder="1" applyAlignment="1">
      <alignment horizontal="center" vertical="center" wrapText="1"/>
    </xf>
    <xf numFmtId="172" fontId="8" fillId="0" borderId="2" xfId="17" applyNumberFormat="1" applyFont="1" applyFill="1" applyBorder="1" applyAlignment="1" applyProtection="1">
      <alignment horizontal="center" vertical="center" wrapText="1"/>
    </xf>
    <xf numFmtId="172" fontId="8" fillId="0" borderId="22" xfId="17" applyNumberFormat="1" applyFont="1" applyFill="1" applyBorder="1" applyAlignment="1" applyProtection="1">
      <alignment horizontal="center" vertical="center" wrapText="1"/>
    </xf>
    <xf numFmtId="172" fontId="8" fillId="19" borderId="21" xfId="17" applyNumberFormat="1" applyFont="1" applyFill="1" applyBorder="1" applyAlignment="1" applyProtection="1">
      <alignment horizontal="center" vertical="center" wrapText="1"/>
    </xf>
    <xf numFmtId="0" fontId="8" fillId="0" borderId="2" xfId="22" applyFont="1" applyBorder="1" applyAlignment="1">
      <alignment horizontal="center" vertical="center" wrapText="1"/>
    </xf>
    <xf numFmtId="0" fontId="8" fillId="0" borderId="57" xfId="22" applyFont="1" applyBorder="1" applyAlignment="1">
      <alignment horizontal="center" vertical="center" wrapText="1"/>
    </xf>
    <xf numFmtId="0" fontId="8" fillId="0" borderId="5" xfId="22" applyFont="1" applyBorder="1" applyAlignment="1">
      <alignment horizontal="center" vertical="center" wrapText="1"/>
    </xf>
    <xf numFmtId="9" fontId="33" fillId="0" borderId="56" xfId="22" applyNumberFormat="1" applyFont="1" applyBorder="1" applyAlignment="1">
      <alignment horizontal="center" vertical="center" wrapText="1"/>
    </xf>
    <xf numFmtId="9" fontId="33" fillId="0" borderId="27" xfId="22" applyNumberFormat="1" applyFont="1" applyBorder="1" applyAlignment="1">
      <alignment horizontal="center" vertical="center" wrapText="1"/>
    </xf>
    <xf numFmtId="9" fontId="33" fillId="0" borderId="62" xfId="22" applyNumberFormat="1" applyFont="1" applyBorder="1" applyAlignment="1">
      <alignment horizontal="center" vertical="center" wrapText="1"/>
    </xf>
    <xf numFmtId="9" fontId="33" fillId="0" borderId="34" xfId="22" applyNumberFormat="1" applyFont="1" applyBorder="1" applyAlignment="1">
      <alignment horizontal="center" vertical="center" wrapText="1"/>
    </xf>
    <xf numFmtId="9" fontId="33" fillId="0" borderId="0" xfId="22" applyNumberFormat="1" applyFont="1" applyAlignment="1">
      <alignment horizontal="center" vertical="center" wrapText="1"/>
    </xf>
    <xf numFmtId="9" fontId="33" fillId="0" borderId="14" xfId="22" applyNumberFormat="1" applyFont="1" applyBorder="1" applyAlignment="1">
      <alignment horizontal="center" vertical="center" wrapText="1"/>
    </xf>
    <xf numFmtId="0" fontId="8" fillId="19" borderId="0" xfId="22" applyFont="1" applyFill="1" applyAlignment="1">
      <alignment horizontal="center" vertical="center" wrapText="1"/>
    </xf>
    <xf numFmtId="9" fontId="33" fillId="0" borderId="56" xfId="30" applyFont="1" applyFill="1" applyBorder="1" applyAlignment="1" applyProtection="1">
      <alignment horizontal="center" vertical="center" wrapText="1"/>
    </xf>
    <xf numFmtId="9" fontId="33" fillId="0" borderId="27" xfId="30" applyFont="1" applyFill="1" applyBorder="1" applyAlignment="1" applyProtection="1">
      <alignment horizontal="center" vertical="center" wrapText="1"/>
    </xf>
    <xf numFmtId="9" fontId="33" fillId="0" borderId="28" xfId="30" applyFont="1" applyFill="1" applyBorder="1" applyAlignment="1" applyProtection="1">
      <alignment horizontal="center" vertical="center" wrapText="1"/>
    </xf>
    <xf numFmtId="9" fontId="33" fillId="0" borderId="60" xfId="30" applyFont="1" applyFill="1" applyBorder="1" applyAlignment="1" applyProtection="1">
      <alignment horizontal="center" vertical="center" wrapText="1"/>
    </xf>
    <xf numFmtId="9" fontId="33" fillId="0" borderId="15" xfId="30" applyFont="1" applyFill="1" applyBorder="1" applyAlignment="1" applyProtection="1">
      <alignment horizontal="center" vertical="center" wrapText="1"/>
    </xf>
    <xf numFmtId="9" fontId="33" fillId="0" borderId="61" xfId="30" applyFont="1" applyFill="1" applyBorder="1" applyAlignment="1" applyProtection="1">
      <alignment horizontal="center" vertical="center" wrapText="1"/>
    </xf>
    <xf numFmtId="9" fontId="33" fillId="0" borderId="62" xfId="30" applyFont="1" applyFill="1" applyBorder="1" applyAlignment="1" applyProtection="1">
      <alignment horizontal="center" vertical="center" wrapText="1"/>
    </xf>
    <xf numFmtId="9" fontId="33" fillId="0" borderId="16" xfId="30" applyFont="1" applyFill="1" applyBorder="1" applyAlignment="1" applyProtection="1">
      <alignment horizontal="center" vertical="center" wrapText="1"/>
    </xf>
    <xf numFmtId="0" fontId="8" fillId="19" borderId="6" xfId="22" applyFont="1" applyFill="1" applyBorder="1" applyAlignment="1">
      <alignment horizontal="center" vertical="center" wrapText="1"/>
    </xf>
    <xf numFmtId="0" fontId="8" fillId="19" borderId="36" xfId="22" applyFont="1" applyFill="1" applyBorder="1" applyAlignment="1">
      <alignment horizontal="center" vertical="center" wrapText="1"/>
    </xf>
    <xf numFmtId="0" fontId="0" fillId="0" borderId="58" xfId="0" applyBorder="1" applyAlignment="1">
      <alignment vertical="center" wrapText="1"/>
    </xf>
    <xf numFmtId="0" fontId="8" fillId="2" borderId="13" xfId="22" applyFont="1" applyFill="1" applyBorder="1" applyAlignment="1">
      <alignment horizontal="center" vertical="center" wrapText="1"/>
    </xf>
    <xf numFmtId="0" fontId="8" fillId="20" borderId="23" xfId="22" applyFont="1" applyFill="1" applyBorder="1" applyAlignment="1">
      <alignment horizontal="center" vertical="center" wrapText="1"/>
    </xf>
    <xf numFmtId="0" fontId="8" fillId="20" borderId="24" xfId="22" applyFont="1" applyFill="1" applyBorder="1" applyAlignment="1">
      <alignment horizontal="center" vertical="center" wrapText="1"/>
    </xf>
    <xf numFmtId="0" fontId="8" fillId="20" borderId="25" xfId="22" applyFont="1" applyFill="1" applyBorder="1" applyAlignment="1">
      <alignment horizontal="center" vertical="center" wrapText="1"/>
    </xf>
    <xf numFmtId="172" fontId="8" fillId="19" borderId="2" xfId="17" applyNumberFormat="1" applyFont="1" applyFill="1" applyBorder="1" applyAlignment="1" applyProtection="1">
      <alignment horizontal="center" vertical="center"/>
    </xf>
    <xf numFmtId="172" fontId="8" fillId="19" borderId="5" xfId="17" applyNumberFormat="1" applyFont="1" applyFill="1" applyBorder="1" applyAlignment="1" applyProtection="1">
      <alignment horizontal="center" vertical="center"/>
    </xf>
    <xf numFmtId="9" fontId="33" fillId="0" borderId="56" xfId="22" applyNumberFormat="1" applyFont="1" applyBorder="1" applyAlignment="1">
      <alignment horizontal="left" vertical="center" wrapText="1"/>
    </xf>
    <xf numFmtId="9" fontId="33" fillId="0" borderId="34" xfId="22" applyNumberFormat="1" applyFont="1" applyBorder="1" applyAlignment="1">
      <alignment horizontal="left" vertical="center" wrapText="1"/>
    </xf>
    <xf numFmtId="9" fontId="33" fillId="0" borderId="0" xfId="22" applyNumberFormat="1" applyFont="1" applyAlignment="1">
      <alignment horizontal="left" vertical="center" wrapText="1"/>
    </xf>
    <xf numFmtId="9" fontId="33" fillId="0" borderId="14" xfId="22" applyNumberFormat="1" applyFont="1" applyBorder="1" applyAlignment="1">
      <alignment horizontal="left" vertical="center" wrapText="1"/>
    </xf>
    <xf numFmtId="0" fontId="37" fillId="0" borderId="45" xfId="0" applyFont="1" applyBorder="1" applyAlignment="1">
      <alignment horizontal="center" vertical="center"/>
    </xf>
    <xf numFmtId="0" fontId="37" fillId="0" borderId="47" xfId="0" applyFont="1" applyBorder="1" applyAlignment="1">
      <alignment horizontal="center" vertical="center"/>
    </xf>
    <xf numFmtId="9" fontId="33" fillId="0" borderId="60" xfId="22" applyNumberFormat="1" applyFont="1" applyBorder="1" applyAlignment="1">
      <alignment horizontal="center" vertical="center" wrapText="1"/>
    </xf>
    <xf numFmtId="9" fontId="33" fillId="0" borderId="15" xfId="22" applyNumberFormat="1" applyFont="1" applyBorder="1" applyAlignment="1">
      <alignment horizontal="center" vertical="center" wrapText="1"/>
    </xf>
    <xf numFmtId="9" fontId="33" fillId="0" borderId="16" xfId="22" applyNumberFormat="1" applyFont="1" applyBorder="1" applyAlignment="1">
      <alignment horizontal="center" vertical="center" wrapText="1"/>
    </xf>
    <xf numFmtId="0" fontId="8" fillId="24" borderId="5" xfId="0" applyFont="1" applyFill="1" applyBorder="1" applyAlignment="1">
      <alignment horizontal="left" vertical="center" wrapText="1"/>
    </xf>
    <xf numFmtId="0" fontId="8" fillId="24" borderId="1" xfId="0" applyFont="1" applyFill="1" applyBorder="1" applyAlignment="1">
      <alignment horizontal="left" vertical="center" wrapText="1"/>
    </xf>
    <xf numFmtId="0" fontId="8" fillId="24" borderId="9" xfId="0" applyFont="1" applyFill="1" applyBorder="1" applyAlignment="1">
      <alignment horizontal="left" vertical="center" wrapText="1"/>
    </xf>
    <xf numFmtId="0" fontId="8" fillId="20" borderId="11" xfId="22" applyFont="1" applyFill="1" applyBorder="1" applyAlignment="1">
      <alignment horizontal="center" vertical="center" wrapText="1"/>
    </xf>
    <xf numFmtId="0" fontId="8" fillId="19" borderId="2" xfId="22" applyFont="1" applyFill="1" applyBorder="1" applyAlignment="1">
      <alignment horizontal="center" vertical="center" wrapText="1"/>
    </xf>
    <xf numFmtId="0" fontId="8" fillId="0" borderId="22" xfId="22" applyFont="1" applyBorder="1" applyAlignment="1">
      <alignment horizontal="center" vertical="center" wrapText="1"/>
    </xf>
    <xf numFmtId="172" fontId="8" fillId="19" borderId="2" xfId="17" applyNumberFormat="1" applyFont="1" applyFill="1" applyBorder="1" applyAlignment="1" applyProtection="1">
      <alignment horizontal="center" vertical="center" wrapText="1"/>
    </xf>
    <xf numFmtId="172" fontId="8" fillId="19" borderId="5" xfId="17" applyNumberFormat="1" applyFont="1" applyFill="1" applyBorder="1" applyAlignment="1" applyProtection="1">
      <alignment horizontal="center" vertical="center" wrapText="1"/>
    </xf>
    <xf numFmtId="0" fontId="8" fillId="0" borderId="18" xfId="22" applyFont="1" applyBorder="1" applyAlignment="1">
      <alignment horizontal="center" vertical="center" wrapText="1"/>
    </xf>
    <xf numFmtId="0" fontId="8" fillId="0" borderId="58" xfId="22" applyFont="1" applyBorder="1" applyAlignment="1">
      <alignment horizontal="center" vertical="center" wrapText="1"/>
    </xf>
    <xf numFmtId="0" fontId="33" fillId="0" borderId="1" xfId="22" applyFont="1" applyBorder="1" applyAlignment="1">
      <alignment horizontal="left" vertical="center" wrapText="1"/>
    </xf>
    <xf numFmtId="0" fontId="33" fillId="0" borderId="9" xfId="22" applyFont="1" applyBorder="1" applyAlignment="1">
      <alignment horizontal="left" vertical="center" wrapText="1"/>
    </xf>
    <xf numFmtId="2" fontId="7" fillId="0" borderId="18" xfId="22" applyNumberFormat="1" applyFont="1" applyBorder="1" applyAlignment="1">
      <alignment horizontal="center" vertical="center" wrapText="1"/>
    </xf>
    <xf numFmtId="2" fontId="7" fillId="0" borderId="30" xfId="22" applyNumberFormat="1" applyFont="1" applyBorder="1" applyAlignment="1">
      <alignment horizontal="center" vertical="center" wrapText="1"/>
    </xf>
    <xf numFmtId="9" fontId="7" fillId="0" borderId="33" xfId="28" applyFont="1" applyFill="1" applyBorder="1" applyAlignment="1" applyProtection="1">
      <alignment horizontal="center" vertical="center" wrapText="1"/>
    </xf>
    <xf numFmtId="9" fontId="7" fillId="0" borderId="4" xfId="28" applyFont="1" applyFill="1" applyBorder="1" applyAlignment="1" applyProtection="1">
      <alignment horizontal="center" vertical="center" wrapText="1"/>
    </xf>
    <xf numFmtId="9" fontId="33" fillId="0" borderId="27" xfId="22" applyNumberFormat="1" applyFont="1" applyBorder="1" applyAlignment="1">
      <alignment vertical="center" wrapText="1"/>
    </xf>
    <xf numFmtId="9" fontId="33" fillId="0" borderId="62" xfId="22" applyNumberFormat="1" applyFont="1" applyBorder="1" applyAlignment="1">
      <alignment vertical="center" wrapText="1"/>
    </xf>
    <xf numFmtId="9" fontId="33" fillId="0" borderId="34" xfId="22" applyNumberFormat="1" applyFont="1" applyBorder="1" applyAlignment="1">
      <alignment vertical="center" wrapText="1"/>
    </xf>
    <xf numFmtId="9" fontId="33" fillId="0" borderId="0" xfId="22" applyNumberFormat="1" applyFont="1" applyAlignment="1">
      <alignment vertical="center" wrapText="1"/>
    </xf>
    <xf numFmtId="9" fontId="33" fillId="0" borderId="14" xfId="22" applyNumberFormat="1" applyFont="1" applyBorder="1" applyAlignment="1">
      <alignment vertical="center" wrapText="1"/>
    </xf>
    <xf numFmtId="2" fontId="7" fillId="0" borderId="29" xfId="22" applyNumberFormat="1" applyFont="1" applyBorder="1" applyAlignment="1">
      <alignment vertical="center" wrapText="1"/>
    </xf>
    <xf numFmtId="9" fontId="7" fillId="0" borderId="10" xfId="28" applyFont="1" applyFill="1" applyBorder="1" applyAlignment="1" applyProtection="1">
      <alignment horizontal="center" vertical="center" wrapText="1"/>
    </xf>
    <xf numFmtId="9" fontId="7" fillId="0" borderId="59" xfId="28" applyFont="1" applyFill="1" applyBorder="1" applyAlignment="1" applyProtection="1">
      <alignment horizontal="center" vertical="center" wrapText="1"/>
    </xf>
    <xf numFmtId="0" fontId="8" fillId="19" borderId="1" xfId="22" applyFont="1" applyFill="1" applyBorder="1" applyAlignment="1">
      <alignment horizontal="left" vertical="center" wrapText="1"/>
    </xf>
    <xf numFmtId="0" fontId="8" fillId="23" borderId="1" xfId="22" applyFont="1" applyFill="1" applyBorder="1" applyAlignment="1">
      <alignment horizontal="center" vertical="center" wrapText="1"/>
    </xf>
    <xf numFmtId="0" fontId="36" fillId="9" borderId="2" xfId="0" applyFont="1" applyFill="1" applyBorder="1" applyAlignment="1">
      <alignment horizontal="center" vertical="center"/>
    </xf>
    <xf numFmtId="0" fontId="36" fillId="9" borderId="57" xfId="0" applyFont="1" applyFill="1" applyBorder="1" applyAlignment="1">
      <alignment horizontal="center" vertical="center"/>
    </xf>
    <xf numFmtId="0" fontId="36" fillId="9" borderId="5" xfId="0" applyFont="1" applyFill="1" applyBorder="1" applyAlignment="1">
      <alignment horizontal="center" vertical="center"/>
    </xf>
    <xf numFmtId="0" fontId="36" fillId="9" borderId="2" xfId="0" applyFont="1" applyFill="1" applyBorder="1" applyAlignment="1">
      <alignment horizontal="center" vertical="center" wrapText="1"/>
    </xf>
    <xf numFmtId="0" fontId="36" fillId="9" borderId="5" xfId="0" applyFont="1" applyFill="1" applyBorder="1" applyAlignment="1">
      <alignment horizontal="center" vertical="center" wrapText="1"/>
    </xf>
    <xf numFmtId="0" fontId="32" fillId="0" borderId="2" xfId="0" applyFont="1" applyBorder="1" applyAlignment="1">
      <alignment horizontal="left" vertical="center"/>
    </xf>
    <xf numFmtId="0" fontId="32" fillId="0" borderId="57" xfId="0" applyFont="1" applyBorder="1" applyAlignment="1">
      <alignment horizontal="left" vertical="center"/>
    </xf>
    <xf numFmtId="0" fontId="32" fillId="0" borderId="5" xfId="0" applyFont="1" applyBorder="1" applyAlignment="1">
      <alignment horizontal="left" vertical="center"/>
    </xf>
    <xf numFmtId="0" fontId="36" fillId="23" borderId="1" xfId="22" applyFont="1" applyFill="1" applyBorder="1" applyAlignment="1">
      <alignment horizontal="center" vertical="center" wrapText="1"/>
    </xf>
    <xf numFmtId="0" fontId="36" fillId="9" borderId="10" xfId="0" applyFont="1" applyFill="1" applyBorder="1" applyAlignment="1">
      <alignment horizontal="center" vertical="center" wrapText="1"/>
    </xf>
    <xf numFmtId="0" fontId="36" fillId="9" borderId="4" xfId="0" applyFont="1" applyFill="1" applyBorder="1" applyAlignment="1">
      <alignment horizontal="center" vertical="center" wrapText="1"/>
    </xf>
    <xf numFmtId="0" fontId="36" fillId="9" borderId="57" xfId="0" applyFont="1" applyFill="1" applyBorder="1" applyAlignment="1">
      <alignment horizontal="center" vertical="center" wrapText="1"/>
    </xf>
    <xf numFmtId="0" fontId="36" fillId="9" borderId="56" xfId="0" applyFont="1" applyFill="1" applyBorder="1" applyAlignment="1">
      <alignment horizontal="center" vertical="center"/>
    </xf>
    <xf numFmtId="0" fontId="36" fillId="9" borderId="27" xfId="0" applyFont="1" applyFill="1" applyBorder="1" applyAlignment="1">
      <alignment horizontal="center" vertical="center"/>
    </xf>
    <xf numFmtId="0" fontId="36" fillId="9" borderId="28" xfId="0" applyFont="1" applyFill="1" applyBorder="1" applyAlignment="1">
      <alignment horizontal="center" vertical="center"/>
    </xf>
    <xf numFmtId="0" fontId="36" fillId="9" borderId="34" xfId="0" applyFont="1" applyFill="1" applyBorder="1" applyAlignment="1">
      <alignment horizontal="center" vertical="center"/>
    </xf>
    <xf numFmtId="0" fontId="36" fillId="9" borderId="0" xfId="0" applyFont="1" applyFill="1" applyAlignment="1">
      <alignment horizontal="center" vertical="center"/>
    </xf>
    <xf numFmtId="0" fontId="36" fillId="9" borderId="35" xfId="0" applyFont="1" applyFill="1" applyBorder="1" applyAlignment="1">
      <alignment horizontal="center" vertical="center"/>
    </xf>
    <xf numFmtId="0" fontId="36" fillId="9" borderId="20" xfId="0" applyFont="1" applyFill="1" applyBorder="1" applyAlignment="1">
      <alignment horizontal="center" vertical="center"/>
    </xf>
    <xf numFmtId="0" fontId="36" fillId="9" borderId="3" xfId="0" applyFont="1" applyFill="1" applyBorder="1" applyAlignment="1">
      <alignment horizontal="center" vertical="center"/>
    </xf>
    <xf numFmtId="0" fontId="36" fillId="9" borderId="36" xfId="0" applyFont="1" applyFill="1" applyBorder="1" applyAlignment="1">
      <alignment horizontal="center" vertical="center"/>
    </xf>
    <xf numFmtId="0" fontId="36" fillId="9" borderId="33" xfId="0" applyFont="1" applyFill="1" applyBorder="1" applyAlignment="1">
      <alignment horizontal="center" vertical="center" wrapText="1"/>
    </xf>
    <xf numFmtId="0" fontId="36" fillId="9" borderId="1" xfId="0" applyFont="1" applyFill="1" applyBorder="1" applyAlignment="1">
      <alignment horizontal="center" vertical="center"/>
    </xf>
    <xf numFmtId="14" fontId="41" fillId="0" borderId="1" xfId="0" applyNumberFormat="1" applyFont="1" applyBorder="1" applyAlignment="1">
      <alignment horizontal="center" vertical="center"/>
    </xf>
    <xf numFmtId="0" fontId="41" fillId="0" borderId="1" xfId="0" applyFont="1" applyBorder="1" applyAlignment="1">
      <alignment horizontal="center" vertical="center"/>
    </xf>
    <xf numFmtId="0" fontId="36" fillId="0" borderId="1" xfId="0" applyFont="1" applyBorder="1" applyAlignment="1">
      <alignment horizontal="center" vertical="center" wrapText="1"/>
    </xf>
    <xf numFmtId="0" fontId="36" fillId="9" borderId="20" xfId="0" applyFont="1" applyFill="1" applyBorder="1" applyAlignment="1">
      <alignment horizontal="left" vertical="center" wrapText="1"/>
    </xf>
    <xf numFmtId="0" fontId="36" fillId="9" borderId="3" xfId="0" applyFont="1" applyFill="1" applyBorder="1" applyAlignment="1">
      <alignment horizontal="left" vertical="center" wrapText="1"/>
    </xf>
    <xf numFmtId="0" fontId="36" fillId="9" borderId="36" xfId="0" applyFont="1" applyFill="1" applyBorder="1" applyAlignment="1">
      <alignment horizontal="left" vertical="center" wrapText="1"/>
    </xf>
    <xf numFmtId="0" fontId="32" fillId="0" borderId="20" xfId="0" applyFont="1" applyBorder="1" applyAlignment="1">
      <alignment horizontal="center" vertical="center"/>
    </xf>
    <xf numFmtId="0" fontId="32" fillId="0" borderId="3" xfId="0" applyFont="1" applyBorder="1" applyAlignment="1">
      <alignment horizontal="center" vertical="center"/>
    </xf>
    <xf numFmtId="0" fontId="32" fillId="0" borderId="57" xfId="0" applyFont="1" applyBorder="1" applyAlignment="1">
      <alignment horizontal="center" vertical="center"/>
    </xf>
    <xf numFmtId="0" fontId="32" fillId="0" borderId="5" xfId="0" applyFont="1" applyBorder="1" applyAlignment="1">
      <alignment horizontal="center" vertical="center"/>
    </xf>
    <xf numFmtId="0" fontId="36" fillId="9" borderId="2" xfId="0" applyFont="1" applyFill="1" applyBorder="1" applyAlignment="1">
      <alignment horizontal="left" vertical="center"/>
    </xf>
    <xf numFmtId="0" fontId="36" fillId="9" borderId="57" xfId="0" applyFont="1" applyFill="1" applyBorder="1" applyAlignment="1">
      <alignment horizontal="left" vertical="center"/>
    </xf>
    <xf numFmtId="0" fontId="36" fillId="9" borderId="5" xfId="0" applyFont="1" applyFill="1" applyBorder="1" applyAlignment="1">
      <alignment horizontal="left" vertical="center"/>
    </xf>
    <xf numFmtId="0" fontId="32" fillId="0" borderId="2" xfId="0" applyFont="1" applyBorder="1" applyAlignment="1">
      <alignment horizontal="center" vertical="center"/>
    </xf>
    <xf numFmtId="0" fontId="36" fillId="0" borderId="20" xfId="0" applyFont="1" applyBorder="1" applyAlignment="1">
      <alignment horizontal="center" vertical="center"/>
    </xf>
    <xf numFmtId="0" fontId="36" fillId="0" borderId="3" xfId="0" applyFont="1" applyBorder="1" applyAlignment="1">
      <alignment horizontal="center" vertical="center"/>
    </xf>
    <xf numFmtId="0" fontId="36" fillId="0" borderId="36" xfId="0" applyFont="1" applyBorder="1" applyAlignment="1">
      <alignment horizontal="center" vertical="center"/>
    </xf>
    <xf numFmtId="0" fontId="36" fillId="0" borderId="2" xfId="0" applyFont="1" applyBorder="1" applyAlignment="1">
      <alignment horizontal="center" vertical="center"/>
    </xf>
    <xf numFmtId="0" fontId="36" fillId="0" borderId="57" xfId="0" applyFont="1" applyBorder="1" applyAlignment="1">
      <alignment horizontal="center" vertical="center"/>
    </xf>
    <xf numFmtId="0" fontId="36" fillId="0" borderId="5" xfId="0" applyFont="1" applyBorder="1" applyAlignment="1">
      <alignment horizontal="center" vertical="center"/>
    </xf>
    <xf numFmtId="0" fontId="36" fillId="0" borderId="56" xfId="0" applyFont="1" applyBorder="1" applyAlignment="1">
      <alignment horizontal="center" vertical="center"/>
    </xf>
    <xf numFmtId="0" fontId="36" fillId="0" borderId="27" xfId="0" applyFont="1" applyBorder="1" applyAlignment="1">
      <alignment horizontal="center" vertical="center"/>
    </xf>
    <xf numFmtId="0" fontId="36" fillId="0" borderId="28" xfId="0" applyFont="1" applyBorder="1" applyAlignment="1">
      <alignment horizontal="center" vertical="center"/>
    </xf>
    <xf numFmtId="0" fontId="36" fillId="0" borderId="1" xfId="0" applyFont="1" applyBorder="1" applyAlignment="1">
      <alignment horizontal="left" vertical="center" wrapText="1"/>
    </xf>
    <xf numFmtId="0" fontId="36" fillId="0" borderId="56" xfId="0" applyFont="1" applyBorder="1" applyAlignment="1">
      <alignment vertical="center" wrapText="1"/>
    </xf>
    <xf numFmtId="0" fontId="36" fillId="0" borderId="27" xfId="0" applyFont="1" applyBorder="1" applyAlignment="1">
      <alignment vertical="center" wrapText="1"/>
    </xf>
    <xf numFmtId="0" fontId="36" fillId="0" borderId="28" xfId="0" applyFont="1" applyBorder="1" applyAlignment="1">
      <alignment vertical="center" wrapText="1"/>
    </xf>
    <xf numFmtId="0" fontId="36" fillId="0" borderId="1" xfId="0" applyFont="1" applyBorder="1" applyAlignment="1">
      <alignment horizontal="center" vertical="center"/>
    </xf>
    <xf numFmtId="0" fontId="8" fillId="0" borderId="1" xfId="0" applyFont="1" applyBorder="1" applyAlignment="1">
      <alignment vertical="center" wrapText="1"/>
    </xf>
    <xf numFmtId="0" fontId="8" fillId="9" borderId="2" xfId="0" applyFont="1" applyFill="1" applyBorder="1" applyAlignment="1">
      <alignment horizontal="center" vertical="center" wrapText="1"/>
    </xf>
    <xf numFmtId="0" fontId="8" fillId="9" borderId="5" xfId="0" applyFont="1" applyFill="1" applyBorder="1" applyAlignment="1">
      <alignment horizontal="center" vertical="center" wrapText="1"/>
    </xf>
    <xf numFmtId="0" fontId="8" fillId="9" borderId="1" xfId="0" applyFont="1" applyFill="1" applyBorder="1" applyAlignment="1">
      <alignment horizontal="center" vertical="center"/>
    </xf>
    <xf numFmtId="0" fontId="8" fillId="9" borderId="57" xfId="0" applyFont="1" applyFill="1" applyBorder="1" applyAlignment="1">
      <alignment horizontal="center" vertical="center" wrapText="1"/>
    </xf>
    <xf numFmtId="0" fontId="8" fillId="9" borderId="10" xfId="0" applyFont="1" applyFill="1" applyBorder="1" applyAlignment="1">
      <alignment horizontal="center" vertical="center" wrapText="1"/>
    </xf>
    <xf numFmtId="0" fontId="8" fillId="9" borderId="4" xfId="0" applyFont="1" applyFill="1" applyBorder="1" applyAlignment="1">
      <alignment horizontal="center" vertical="center" wrapText="1"/>
    </xf>
    <xf numFmtId="0" fontId="9" fillId="19" borderId="4" xfId="0" applyFont="1" applyFill="1" applyBorder="1" applyAlignment="1">
      <alignment horizontal="center" vertical="center"/>
    </xf>
    <xf numFmtId="0" fontId="9" fillId="19" borderId="1" xfId="0" applyFont="1" applyFill="1" applyBorder="1" applyAlignment="1">
      <alignment horizontal="center" vertical="center"/>
    </xf>
    <xf numFmtId="0" fontId="7" fillId="19" borderId="2" xfId="0" applyFont="1" applyFill="1" applyBorder="1" applyAlignment="1">
      <alignment horizontal="left" vertical="center" wrapText="1"/>
    </xf>
    <xf numFmtId="0" fontId="7" fillId="19" borderId="5" xfId="0" applyFont="1" applyFill="1" applyBorder="1" applyAlignment="1">
      <alignment horizontal="left" vertical="center" wrapText="1"/>
    </xf>
    <xf numFmtId="0" fontId="36" fillId="21" borderId="2" xfId="0" applyFont="1" applyFill="1" applyBorder="1" applyAlignment="1">
      <alignment horizontal="center" vertical="center"/>
    </xf>
    <xf numFmtId="0" fontId="36" fillId="21" borderId="5" xfId="0" applyFont="1" applyFill="1" applyBorder="1" applyAlignment="1">
      <alignment horizontal="center" vertical="center"/>
    </xf>
    <xf numFmtId="0" fontId="36" fillId="0" borderId="2" xfId="0" applyFont="1" applyBorder="1" applyAlignment="1">
      <alignment horizontal="left" vertical="center" wrapText="1"/>
    </xf>
    <xf numFmtId="0" fontId="36" fillId="0" borderId="5" xfId="0" applyFont="1" applyBorder="1" applyAlignment="1">
      <alignment horizontal="left" vertical="center" wrapText="1"/>
    </xf>
    <xf numFmtId="0" fontId="32" fillId="0" borderId="10" xfId="0" applyFont="1" applyBorder="1" applyAlignment="1">
      <alignment horizontal="left" vertical="center" wrapText="1"/>
    </xf>
    <xf numFmtId="0" fontId="32" fillId="0" borderId="33" xfId="0" applyFont="1" applyBorder="1" applyAlignment="1">
      <alignment horizontal="left" vertical="center" wrapText="1"/>
    </xf>
    <xf numFmtId="0" fontId="32" fillId="0" borderId="4" xfId="0" applyFont="1" applyBorder="1" applyAlignment="1">
      <alignment horizontal="left" vertical="center" wrapText="1"/>
    </xf>
    <xf numFmtId="41" fontId="32" fillId="0" borderId="56" xfId="12" applyFont="1" applyFill="1" applyBorder="1" applyAlignment="1">
      <alignment horizontal="left" vertical="center"/>
    </xf>
    <xf numFmtId="41" fontId="32" fillId="0" borderId="34" xfId="12" applyFont="1" applyFill="1" applyBorder="1" applyAlignment="1">
      <alignment horizontal="left" vertical="center"/>
    </xf>
    <xf numFmtId="41" fontId="32" fillId="0" borderId="20" xfId="12" applyFont="1" applyFill="1" applyBorder="1" applyAlignment="1">
      <alignment horizontal="left" vertical="center"/>
    </xf>
    <xf numFmtId="0" fontId="0" fillId="13" borderId="1" xfId="0" applyFill="1" applyBorder="1" applyAlignment="1">
      <alignment horizontal="center"/>
    </xf>
    <xf numFmtId="0" fontId="0" fillId="0" borderId="35" xfId="0" applyBorder="1" applyAlignment="1">
      <alignment horizontal="center"/>
    </xf>
    <xf numFmtId="0" fontId="0" fillId="0" borderId="0" xfId="0" applyAlignment="1">
      <alignment horizontal="center"/>
    </xf>
    <xf numFmtId="0" fontId="0" fillId="0" borderId="3" xfId="0" applyBorder="1" applyAlignment="1">
      <alignment horizontal="center"/>
    </xf>
    <xf numFmtId="0" fontId="0" fillId="0" borderId="44"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18" borderId="35" xfId="0" applyFill="1" applyBorder="1" applyAlignment="1">
      <alignment horizontal="center"/>
    </xf>
  </cellXfs>
  <cellStyles count="34">
    <cellStyle name="20% - Énfasis6 2" xfId="1" xr:uid="{00000000-0005-0000-0000-000000000000}"/>
    <cellStyle name="BodyStyle" xfId="2" xr:uid="{00000000-0005-0000-0000-000001000000}"/>
    <cellStyle name="Borde de la tabla derecha" xfId="3" xr:uid="{00000000-0005-0000-0000-000002000000}"/>
    <cellStyle name="Borde de la tabla izquierda" xfId="4" xr:uid="{00000000-0005-0000-0000-000003000000}"/>
    <cellStyle name="Encabezado 1 2" xfId="5" xr:uid="{00000000-0005-0000-0000-000004000000}"/>
    <cellStyle name="Encabezado 2" xfId="6" xr:uid="{00000000-0005-0000-0000-000005000000}"/>
    <cellStyle name="Énfasis6 2" xfId="7" xr:uid="{00000000-0005-0000-0000-000006000000}"/>
    <cellStyle name="Fecha" xfId="8" xr:uid="{00000000-0005-0000-0000-000007000000}"/>
    <cellStyle name="HeaderStyle" xfId="9" xr:uid="{00000000-0005-0000-0000-000008000000}"/>
    <cellStyle name="Millares" xfId="10" builtinId="3"/>
    <cellStyle name="Millares [0]" xfId="11" builtinId="6"/>
    <cellStyle name="Millares [0] 2" xfId="12" xr:uid="{00000000-0005-0000-0000-00000B000000}"/>
    <cellStyle name="Millares 2" xfId="13" xr:uid="{00000000-0005-0000-0000-00000C000000}"/>
    <cellStyle name="Moneda" xfId="14" builtinId="4"/>
    <cellStyle name="Moneda [0]" xfId="15" builtinId="7"/>
    <cellStyle name="Moneda 130" xfId="16" xr:uid="{00000000-0005-0000-0000-00000F000000}"/>
    <cellStyle name="Moneda 2" xfId="17" xr:uid="{00000000-0005-0000-0000-000010000000}"/>
    <cellStyle name="Moneda 2 2" xfId="18" xr:uid="{00000000-0005-0000-0000-000011000000}"/>
    <cellStyle name="Moneda 23" xfId="19" xr:uid="{00000000-0005-0000-0000-000012000000}"/>
    <cellStyle name="Moneda 3" xfId="20" xr:uid="{00000000-0005-0000-0000-000013000000}"/>
    <cellStyle name="Neutral 2" xfId="21" xr:uid="{00000000-0005-0000-0000-000014000000}"/>
    <cellStyle name="Normal" xfId="0" builtinId="0"/>
    <cellStyle name="Normal 2" xfId="22" xr:uid="{00000000-0005-0000-0000-000016000000}"/>
    <cellStyle name="Normal 2 2" xfId="23" xr:uid="{00000000-0005-0000-0000-000017000000}"/>
    <cellStyle name="Normal 2 3" xfId="24" xr:uid="{00000000-0005-0000-0000-000018000000}"/>
    <cellStyle name="Normal 3" xfId="25" xr:uid="{00000000-0005-0000-0000-000019000000}"/>
    <cellStyle name="Normal 3 2" xfId="26" xr:uid="{00000000-0005-0000-0000-00001A000000}"/>
    <cellStyle name="Normal 6 2" xfId="27" xr:uid="{00000000-0005-0000-0000-00001B000000}"/>
    <cellStyle name="Porcentaje" xfId="28" builtinId="5"/>
    <cellStyle name="Porcentaje 2" xfId="29" xr:uid="{00000000-0005-0000-0000-00001D000000}"/>
    <cellStyle name="Porcentual 2" xfId="30" xr:uid="{00000000-0005-0000-0000-00001E000000}"/>
    <cellStyle name="Texto de inicio" xfId="31" xr:uid="{00000000-0005-0000-0000-00001F000000}"/>
    <cellStyle name="Texto de la columna A" xfId="32" xr:uid="{00000000-0005-0000-0000-000020000000}"/>
    <cellStyle name="Título 4" xfId="33" xr:uid="{00000000-0005-0000-0000-00002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666750</xdr:colOff>
      <xdr:row>0</xdr:row>
      <xdr:rowOff>104775</xdr:rowOff>
    </xdr:from>
    <xdr:to>
      <xdr:col>0</xdr:col>
      <xdr:colOff>1847850</xdr:colOff>
      <xdr:row>3</xdr:row>
      <xdr:rowOff>152400</xdr:rowOff>
    </xdr:to>
    <xdr:pic>
      <xdr:nvPicPr>
        <xdr:cNvPr id="82490" name="Picture 47">
          <a:extLst>
            <a:ext uri="{FF2B5EF4-FFF2-40B4-BE49-F238E27FC236}">
              <a16:creationId xmlns:a16="http://schemas.microsoft.com/office/drawing/2014/main" id="{DF3F87CA-8695-447D-8CEB-CD3E667100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104775"/>
          <a:ext cx="1181100" cy="1152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152400</xdr:rowOff>
    </xdr:to>
    <xdr:pic>
      <xdr:nvPicPr>
        <xdr:cNvPr id="90415" name="Picture 47">
          <a:extLst>
            <a:ext uri="{FF2B5EF4-FFF2-40B4-BE49-F238E27FC236}">
              <a16:creationId xmlns:a16="http://schemas.microsoft.com/office/drawing/2014/main" id="{477F3B08-05E6-4037-AD94-778998382C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123825</xdr:rowOff>
    </xdr:to>
    <xdr:pic>
      <xdr:nvPicPr>
        <xdr:cNvPr id="91437" name="Picture 47">
          <a:extLst>
            <a:ext uri="{FF2B5EF4-FFF2-40B4-BE49-F238E27FC236}">
              <a16:creationId xmlns:a16="http://schemas.microsoft.com/office/drawing/2014/main" id="{5EA47CD6-F967-41A8-8EEF-794F73CEB2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666750</xdr:colOff>
      <xdr:row>0</xdr:row>
      <xdr:rowOff>104775</xdr:rowOff>
    </xdr:from>
    <xdr:to>
      <xdr:col>0</xdr:col>
      <xdr:colOff>1838325</xdr:colOff>
      <xdr:row>3</xdr:row>
      <xdr:rowOff>152400</xdr:rowOff>
    </xdr:to>
    <xdr:pic>
      <xdr:nvPicPr>
        <xdr:cNvPr id="93315" name="Picture 47">
          <a:extLst>
            <a:ext uri="{FF2B5EF4-FFF2-40B4-BE49-F238E27FC236}">
              <a16:creationId xmlns:a16="http://schemas.microsoft.com/office/drawing/2014/main" id="{CEB2F443-5E69-481B-B701-AD6D43E189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104775"/>
          <a:ext cx="1171575" cy="1152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1847850</xdr:colOff>
      <xdr:row>3</xdr:row>
      <xdr:rowOff>152400</xdr:rowOff>
    </xdr:to>
    <xdr:pic>
      <xdr:nvPicPr>
        <xdr:cNvPr id="89391" name="Picture 47">
          <a:extLst>
            <a:ext uri="{FF2B5EF4-FFF2-40B4-BE49-F238E27FC236}">
              <a16:creationId xmlns:a16="http://schemas.microsoft.com/office/drawing/2014/main" id="{ED2EBB44-DE25-4CE4-BAA6-ECF79DA97C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81100"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1.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39997558519241921"/>
    <pageSetUpPr fitToPage="1"/>
  </sheetPr>
  <dimension ref="A1:AO50"/>
  <sheetViews>
    <sheetView showGridLines="0" topLeftCell="A42" zoomScale="70" zoomScaleNormal="70" workbookViewId="0">
      <selection activeCell="G41" sqref="G41"/>
    </sheetView>
  </sheetViews>
  <sheetFormatPr baseColWidth="10" defaultColWidth="10.7265625" defaultRowHeight="14.5" x14ac:dyDescent="0.35"/>
  <cols>
    <col min="1" max="1" width="40" style="50" customWidth="1"/>
    <col min="2" max="2" width="15.453125" style="50" customWidth="1"/>
    <col min="3" max="3" width="13" style="50" customWidth="1"/>
    <col min="4" max="4" width="15.1796875" style="50" customWidth="1"/>
    <col min="5" max="5" width="13.81640625" style="50" customWidth="1"/>
    <col min="6" max="6" width="14.453125" style="50" customWidth="1"/>
    <col min="7" max="14" width="12.26953125" style="50" customWidth="1"/>
    <col min="15" max="16" width="15" style="50" customWidth="1"/>
    <col min="17" max="17" width="18.26953125" style="50" customWidth="1"/>
    <col min="18" max="18" width="14.7265625" style="50" customWidth="1"/>
    <col min="19" max="19" width="17" style="50" customWidth="1"/>
    <col min="20" max="20" width="18.54296875" style="50" customWidth="1"/>
    <col min="21" max="21" width="17.26953125" style="50" customWidth="1"/>
    <col min="22" max="22" width="16.7265625" style="50" customWidth="1"/>
    <col min="23" max="23" width="17.26953125" style="50" customWidth="1"/>
    <col min="24" max="24" width="16.81640625" style="50" customWidth="1"/>
    <col min="25" max="25" width="16.26953125" style="50" customWidth="1"/>
    <col min="26" max="26" width="17" style="50" customWidth="1"/>
    <col min="27" max="27" width="16.81640625" style="50" customWidth="1"/>
    <col min="28" max="28" width="16.453125" style="50" customWidth="1"/>
    <col min="29" max="29" width="17.26953125" style="50" customWidth="1"/>
    <col min="30" max="30" width="14.7265625" style="50" customWidth="1"/>
    <col min="31" max="31" width="6.26953125" style="50" bestFit="1" customWidth="1"/>
    <col min="32" max="32" width="22.7265625" style="50" customWidth="1"/>
    <col min="33" max="33" width="18.453125" style="50" bestFit="1" customWidth="1"/>
    <col min="34" max="34" width="8.453125" style="50" customWidth="1"/>
    <col min="35" max="35" width="18.453125" style="50" bestFit="1" customWidth="1"/>
    <col min="36" max="36" width="5.7265625" style="50" customWidth="1"/>
    <col min="37" max="37" width="18.453125" style="50" bestFit="1" customWidth="1"/>
    <col min="38" max="38" width="4.7265625" style="50" customWidth="1"/>
    <col min="39" max="39" width="23" style="50" bestFit="1" customWidth="1"/>
    <col min="40" max="40" width="10.7265625" style="50"/>
    <col min="41" max="41" width="18.453125" style="50" bestFit="1" customWidth="1"/>
    <col min="42" max="42" width="16.1796875" style="50" customWidth="1"/>
    <col min="43" max="16384" width="10.7265625" style="50"/>
  </cols>
  <sheetData>
    <row r="1" spans="1:30" ht="32.25" customHeight="1" x14ac:dyDescent="0.35">
      <c r="A1" s="336"/>
      <c r="B1" s="339" t="s">
        <v>0</v>
      </c>
      <c r="C1" s="340"/>
      <c r="D1" s="340"/>
      <c r="E1" s="340"/>
      <c r="F1" s="340"/>
      <c r="G1" s="340"/>
      <c r="H1" s="340"/>
      <c r="I1" s="340"/>
      <c r="J1" s="340"/>
      <c r="K1" s="340"/>
      <c r="L1" s="340"/>
      <c r="M1" s="340"/>
      <c r="N1" s="340"/>
      <c r="O1" s="340"/>
      <c r="P1" s="340"/>
      <c r="Q1" s="340"/>
      <c r="R1" s="340"/>
      <c r="S1" s="340"/>
      <c r="T1" s="340"/>
      <c r="U1" s="340"/>
      <c r="V1" s="340"/>
      <c r="W1" s="340"/>
      <c r="X1" s="340"/>
      <c r="Y1" s="340"/>
      <c r="Z1" s="340"/>
      <c r="AA1" s="341"/>
      <c r="AB1" s="342" t="s">
        <v>1</v>
      </c>
      <c r="AC1" s="343"/>
      <c r="AD1" s="344"/>
    </row>
    <row r="2" spans="1:30" ht="30.75" customHeight="1" x14ac:dyDescent="0.35">
      <c r="A2" s="337"/>
      <c r="B2" s="345" t="s">
        <v>2</v>
      </c>
      <c r="C2" s="346"/>
      <c r="D2" s="346"/>
      <c r="E2" s="346"/>
      <c r="F2" s="346"/>
      <c r="G2" s="346"/>
      <c r="H2" s="346"/>
      <c r="I2" s="346"/>
      <c r="J2" s="346"/>
      <c r="K2" s="346"/>
      <c r="L2" s="346"/>
      <c r="M2" s="346"/>
      <c r="N2" s="346"/>
      <c r="O2" s="346"/>
      <c r="P2" s="346"/>
      <c r="Q2" s="346"/>
      <c r="R2" s="346"/>
      <c r="S2" s="346"/>
      <c r="T2" s="346"/>
      <c r="U2" s="346"/>
      <c r="V2" s="346"/>
      <c r="W2" s="346"/>
      <c r="X2" s="346"/>
      <c r="Y2" s="346"/>
      <c r="Z2" s="346"/>
      <c r="AA2" s="347"/>
      <c r="AB2" s="348" t="s">
        <v>3</v>
      </c>
      <c r="AC2" s="349"/>
      <c r="AD2" s="350"/>
    </row>
    <row r="3" spans="1:30" ht="24" customHeight="1" x14ac:dyDescent="0.35">
      <c r="A3" s="337"/>
      <c r="B3" s="351" t="s">
        <v>4</v>
      </c>
      <c r="C3" s="352"/>
      <c r="D3" s="352"/>
      <c r="E3" s="352"/>
      <c r="F3" s="352"/>
      <c r="G3" s="352"/>
      <c r="H3" s="352"/>
      <c r="I3" s="352"/>
      <c r="J3" s="352"/>
      <c r="K3" s="352"/>
      <c r="L3" s="352"/>
      <c r="M3" s="352"/>
      <c r="N3" s="352"/>
      <c r="O3" s="352"/>
      <c r="P3" s="352"/>
      <c r="Q3" s="352"/>
      <c r="R3" s="352"/>
      <c r="S3" s="352"/>
      <c r="T3" s="352"/>
      <c r="U3" s="352"/>
      <c r="V3" s="352"/>
      <c r="W3" s="352"/>
      <c r="X3" s="352"/>
      <c r="Y3" s="352"/>
      <c r="Z3" s="352"/>
      <c r="AA3" s="353"/>
      <c r="AB3" s="348" t="s">
        <v>5</v>
      </c>
      <c r="AC3" s="349"/>
      <c r="AD3" s="350"/>
    </row>
    <row r="4" spans="1:30" ht="22.5" customHeight="1" thickBot="1" x14ac:dyDescent="0.4">
      <c r="A4" s="338"/>
      <c r="B4" s="354"/>
      <c r="C4" s="355"/>
      <c r="D4" s="355"/>
      <c r="E4" s="355"/>
      <c r="F4" s="355"/>
      <c r="G4" s="355"/>
      <c r="H4" s="355"/>
      <c r="I4" s="355"/>
      <c r="J4" s="355"/>
      <c r="K4" s="355"/>
      <c r="L4" s="355"/>
      <c r="M4" s="355"/>
      <c r="N4" s="355"/>
      <c r="O4" s="355"/>
      <c r="P4" s="355"/>
      <c r="Q4" s="355"/>
      <c r="R4" s="355"/>
      <c r="S4" s="355"/>
      <c r="T4" s="355"/>
      <c r="U4" s="355"/>
      <c r="V4" s="355"/>
      <c r="W4" s="355"/>
      <c r="X4" s="355"/>
      <c r="Y4" s="355"/>
      <c r="Z4" s="355"/>
      <c r="AA4" s="356"/>
      <c r="AB4" s="357" t="s">
        <v>6</v>
      </c>
      <c r="AC4" s="358"/>
      <c r="AD4" s="359"/>
    </row>
    <row r="5" spans="1:30" ht="9" customHeight="1" thickBot="1" x14ac:dyDescent="0.4">
      <c r="A5" s="51"/>
      <c r="B5" s="52"/>
      <c r="C5" s="53"/>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0" ht="9" customHeight="1" x14ac:dyDescent="0.35">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0" x14ac:dyDescent="0.35">
      <c r="A7" s="360" t="s">
        <v>7</v>
      </c>
      <c r="B7" s="361"/>
      <c r="C7" s="366"/>
      <c r="D7" s="360" t="s">
        <v>8</v>
      </c>
      <c r="E7" s="372"/>
      <c r="F7" s="372"/>
      <c r="G7" s="372"/>
      <c r="H7" s="361"/>
      <c r="I7" s="375">
        <v>44684</v>
      </c>
      <c r="J7" s="376"/>
      <c r="K7" s="360" t="s">
        <v>9</v>
      </c>
      <c r="L7" s="361"/>
      <c r="M7" s="391" t="s">
        <v>10</v>
      </c>
      <c r="N7" s="392"/>
      <c r="O7" s="381"/>
      <c r="P7" s="382"/>
      <c r="Q7" s="54"/>
      <c r="R7" s="54"/>
      <c r="S7" s="54"/>
      <c r="T7" s="54"/>
      <c r="U7" s="54"/>
      <c r="V7" s="54"/>
      <c r="W7" s="54"/>
      <c r="X7" s="54"/>
      <c r="Y7" s="54"/>
      <c r="Z7" s="55"/>
      <c r="AA7" s="54"/>
      <c r="AB7" s="54"/>
      <c r="AC7" s="60"/>
      <c r="AD7" s="61"/>
    </row>
    <row r="8" spans="1:30" x14ac:dyDescent="0.35">
      <c r="A8" s="362"/>
      <c r="B8" s="363"/>
      <c r="C8" s="367"/>
      <c r="D8" s="362"/>
      <c r="E8" s="373"/>
      <c r="F8" s="373"/>
      <c r="G8" s="373"/>
      <c r="H8" s="363"/>
      <c r="I8" s="377"/>
      <c r="J8" s="378"/>
      <c r="K8" s="362"/>
      <c r="L8" s="363"/>
      <c r="M8" s="383" t="s">
        <v>11</v>
      </c>
      <c r="N8" s="384"/>
      <c r="O8" s="385" t="s">
        <v>12</v>
      </c>
      <c r="P8" s="386"/>
      <c r="Q8" s="54"/>
      <c r="R8" s="54"/>
      <c r="S8" s="54"/>
      <c r="T8" s="54"/>
      <c r="U8" s="54"/>
      <c r="V8" s="54"/>
      <c r="W8" s="54"/>
      <c r="X8" s="54"/>
      <c r="Y8" s="54"/>
      <c r="Z8" s="55"/>
      <c r="AA8" s="54"/>
      <c r="AB8" s="54"/>
      <c r="AC8" s="60"/>
      <c r="AD8" s="61"/>
    </row>
    <row r="9" spans="1:30" ht="15.75" customHeight="1" x14ac:dyDescent="0.35">
      <c r="A9" s="364"/>
      <c r="B9" s="365"/>
      <c r="C9" s="368"/>
      <c r="D9" s="364"/>
      <c r="E9" s="374"/>
      <c r="F9" s="374"/>
      <c r="G9" s="374"/>
      <c r="H9" s="365"/>
      <c r="I9" s="379"/>
      <c r="J9" s="380"/>
      <c r="K9" s="364"/>
      <c r="L9" s="365"/>
      <c r="M9" s="387" t="s">
        <v>13</v>
      </c>
      <c r="N9" s="388"/>
      <c r="O9" s="389"/>
      <c r="P9" s="390"/>
      <c r="Q9" s="54"/>
      <c r="R9" s="54"/>
      <c r="S9" s="54"/>
      <c r="T9" s="54"/>
      <c r="U9" s="54"/>
      <c r="V9" s="54"/>
      <c r="W9" s="54"/>
      <c r="X9" s="54"/>
      <c r="Y9" s="54"/>
      <c r="Z9" s="55"/>
      <c r="AA9" s="54"/>
      <c r="AB9" s="54"/>
      <c r="AC9" s="60"/>
      <c r="AD9" s="61"/>
    </row>
    <row r="10" spans="1:30" ht="15" customHeight="1" x14ac:dyDescent="0.35">
      <c r="A10" s="164"/>
      <c r="B10" s="165"/>
      <c r="C10" s="165"/>
      <c r="D10" s="65"/>
      <c r="E10" s="65"/>
      <c r="F10" s="65"/>
      <c r="G10" s="65"/>
      <c r="H10" s="65"/>
      <c r="I10" s="161"/>
      <c r="J10" s="161"/>
      <c r="K10" s="65"/>
      <c r="L10" s="65"/>
      <c r="M10" s="162"/>
      <c r="N10" s="162"/>
      <c r="O10" s="163"/>
      <c r="P10" s="163"/>
      <c r="Q10" s="165"/>
      <c r="R10" s="165"/>
      <c r="S10" s="165"/>
      <c r="T10" s="165"/>
      <c r="U10" s="165"/>
      <c r="V10" s="165"/>
      <c r="W10" s="165"/>
      <c r="X10" s="165"/>
      <c r="Y10" s="165"/>
      <c r="Z10" s="166"/>
      <c r="AA10" s="165"/>
      <c r="AB10" s="165"/>
      <c r="AC10" s="167"/>
      <c r="AD10" s="168"/>
    </row>
    <row r="11" spans="1:30" ht="15" customHeight="1" x14ac:dyDescent="0.35">
      <c r="A11" s="360" t="s">
        <v>14</v>
      </c>
      <c r="B11" s="361"/>
      <c r="C11" s="369" t="s">
        <v>15</v>
      </c>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0"/>
      <c r="AB11" s="370"/>
      <c r="AC11" s="370"/>
      <c r="AD11" s="371"/>
    </row>
    <row r="12" spans="1:30" ht="15" customHeight="1" x14ac:dyDescent="0.35">
      <c r="A12" s="362"/>
      <c r="B12" s="363"/>
      <c r="C12" s="351"/>
      <c r="D12" s="352"/>
      <c r="E12" s="352"/>
      <c r="F12" s="352"/>
      <c r="G12" s="352"/>
      <c r="H12" s="352"/>
      <c r="I12" s="352"/>
      <c r="J12" s="352"/>
      <c r="K12" s="352"/>
      <c r="L12" s="352"/>
      <c r="M12" s="352"/>
      <c r="N12" s="352"/>
      <c r="O12" s="352"/>
      <c r="P12" s="352"/>
      <c r="Q12" s="352"/>
      <c r="R12" s="352"/>
      <c r="S12" s="352"/>
      <c r="T12" s="352"/>
      <c r="U12" s="352"/>
      <c r="V12" s="352"/>
      <c r="W12" s="352"/>
      <c r="X12" s="352"/>
      <c r="Y12" s="352"/>
      <c r="Z12" s="352"/>
      <c r="AA12" s="352"/>
      <c r="AB12" s="352"/>
      <c r="AC12" s="352"/>
      <c r="AD12" s="353"/>
    </row>
    <row r="13" spans="1:30" ht="15" customHeight="1" thickBot="1" x14ac:dyDescent="0.4">
      <c r="A13" s="364"/>
      <c r="B13" s="365"/>
      <c r="C13" s="354"/>
      <c r="D13" s="355"/>
      <c r="E13" s="355"/>
      <c r="F13" s="355"/>
      <c r="G13" s="355"/>
      <c r="H13" s="355"/>
      <c r="I13" s="355"/>
      <c r="J13" s="355"/>
      <c r="K13" s="355"/>
      <c r="L13" s="355"/>
      <c r="M13" s="355"/>
      <c r="N13" s="355"/>
      <c r="O13" s="355"/>
      <c r="P13" s="355"/>
      <c r="Q13" s="355"/>
      <c r="R13" s="355"/>
      <c r="S13" s="355"/>
      <c r="T13" s="355"/>
      <c r="U13" s="355"/>
      <c r="V13" s="355"/>
      <c r="W13" s="355"/>
      <c r="X13" s="355"/>
      <c r="Y13" s="355"/>
      <c r="Z13" s="355"/>
      <c r="AA13" s="355"/>
      <c r="AB13" s="355"/>
      <c r="AC13" s="355"/>
      <c r="AD13" s="356"/>
    </row>
    <row r="14" spans="1:30" ht="9" customHeight="1" thickBot="1" x14ac:dyDescent="0.4">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row>
    <row r="15" spans="1:30" ht="39" customHeight="1" thickBot="1" x14ac:dyDescent="0.4">
      <c r="A15" s="327" t="s">
        <v>16</v>
      </c>
      <c r="B15" s="328"/>
      <c r="C15" s="329" t="s">
        <v>17</v>
      </c>
      <c r="D15" s="330"/>
      <c r="E15" s="330"/>
      <c r="F15" s="330"/>
      <c r="G15" s="330"/>
      <c r="H15" s="330"/>
      <c r="I15" s="330"/>
      <c r="J15" s="330"/>
      <c r="K15" s="331"/>
      <c r="L15" s="322" t="s">
        <v>18</v>
      </c>
      <c r="M15" s="326"/>
      <c r="N15" s="326"/>
      <c r="O15" s="326"/>
      <c r="P15" s="326"/>
      <c r="Q15" s="323"/>
      <c r="R15" s="319" t="s">
        <v>19</v>
      </c>
      <c r="S15" s="320"/>
      <c r="T15" s="320"/>
      <c r="U15" s="320"/>
      <c r="V15" s="320"/>
      <c r="W15" s="320"/>
      <c r="X15" s="321"/>
      <c r="Y15" s="322" t="s">
        <v>20</v>
      </c>
      <c r="Z15" s="323"/>
      <c r="AA15" s="329" t="s">
        <v>21</v>
      </c>
      <c r="AB15" s="330"/>
      <c r="AC15" s="330"/>
      <c r="AD15" s="331"/>
    </row>
    <row r="16" spans="1:30" ht="9" customHeight="1" thickBot="1" x14ac:dyDescent="0.4">
      <c r="A16" s="59"/>
      <c r="B16" s="54"/>
      <c r="C16" s="332"/>
      <c r="D16" s="332"/>
      <c r="E16" s="332"/>
      <c r="F16" s="332"/>
      <c r="G16" s="332"/>
      <c r="H16" s="332"/>
      <c r="I16" s="332"/>
      <c r="J16" s="332"/>
      <c r="K16" s="332"/>
      <c r="L16" s="332"/>
      <c r="M16" s="332"/>
      <c r="N16" s="332"/>
      <c r="O16" s="332"/>
      <c r="P16" s="332"/>
      <c r="Q16" s="332"/>
      <c r="R16" s="332"/>
      <c r="S16" s="332"/>
      <c r="T16" s="332"/>
      <c r="U16" s="332"/>
      <c r="V16" s="332"/>
      <c r="W16" s="332"/>
      <c r="X16" s="332"/>
      <c r="Y16" s="332"/>
      <c r="Z16" s="332"/>
      <c r="AA16" s="332"/>
      <c r="AB16" s="332"/>
      <c r="AC16" s="73"/>
      <c r="AD16" s="74"/>
    </row>
    <row r="17" spans="1:41" s="76" customFormat="1" ht="37.5" customHeight="1" thickBot="1" x14ac:dyDescent="0.4">
      <c r="A17" s="327" t="s">
        <v>22</v>
      </c>
      <c r="B17" s="328"/>
      <c r="C17" s="333" t="s">
        <v>23</v>
      </c>
      <c r="D17" s="334"/>
      <c r="E17" s="334"/>
      <c r="F17" s="334"/>
      <c r="G17" s="334"/>
      <c r="H17" s="334"/>
      <c r="I17" s="334"/>
      <c r="J17" s="334"/>
      <c r="K17" s="334"/>
      <c r="L17" s="334"/>
      <c r="M17" s="334"/>
      <c r="N17" s="334"/>
      <c r="O17" s="334"/>
      <c r="P17" s="334"/>
      <c r="Q17" s="335"/>
      <c r="R17" s="322" t="s">
        <v>24</v>
      </c>
      <c r="S17" s="326"/>
      <c r="T17" s="326"/>
      <c r="U17" s="326"/>
      <c r="V17" s="323"/>
      <c r="W17" s="324">
        <v>15</v>
      </c>
      <c r="X17" s="325"/>
      <c r="Y17" s="326" t="s">
        <v>25</v>
      </c>
      <c r="Z17" s="326"/>
      <c r="AA17" s="326"/>
      <c r="AB17" s="323"/>
      <c r="AC17" s="402">
        <v>0.45</v>
      </c>
      <c r="AD17" s="403"/>
    </row>
    <row r="18" spans="1:41" ht="16.5" customHeight="1" thickBot="1" x14ac:dyDescent="0.4">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41" ht="32.25" customHeight="1" thickBot="1" x14ac:dyDescent="0.4">
      <c r="A19" s="322" t="s">
        <v>26</v>
      </c>
      <c r="B19" s="326"/>
      <c r="C19" s="326"/>
      <c r="D19" s="326"/>
      <c r="E19" s="326"/>
      <c r="F19" s="326"/>
      <c r="G19" s="326"/>
      <c r="H19" s="326"/>
      <c r="I19" s="326"/>
      <c r="J19" s="326"/>
      <c r="K19" s="326"/>
      <c r="L19" s="326"/>
      <c r="M19" s="326"/>
      <c r="N19" s="326"/>
      <c r="O19" s="326"/>
      <c r="P19" s="326"/>
      <c r="Q19" s="326"/>
      <c r="R19" s="326"/>
      <c r="S19" s="326"/>
      <c r="T19" s="326"/>
      <c r="U19" s="326"/>
      <c r="V19" s="326"/>
      <c r="W19" s="326"/>
      <c r="X19" s="326"/>
      <c r="Y19" s="326"/>
      <c r="Z19" s="326"/>
      <c r="AA19" s="326"/>
      <c r="AB19" s="326"/>
      <c r="AC19" s="326"/>
      <c r="AD19" s="323"/>
      <c r="AE19" s="83"/>
      <c r="AF19" s="83"/>
    </row>
    <row r="20" spans="1:41" ht="32.25" customHeight="1" thickBot="1" x14ac:dyDescent="0.4">
      <c r="A20" s="82"/>
      <c r="B20" s="60"/>
      <c r="C20" s="396" t="s">
        <v>27</v>
      </c>
      <c r="D20" s="397"/>
      <c r="E20" s="397"/>
      <c r="F20" s="397"/>
      <c r="G20" s="397"/>
      <c r="H20" s="397"/>
      <c r="I20" s="397"/>
      <c r="J20" s="397"/>
      <c r="K20" s="397"/>
      <c r="L20" s="397"/>
      <c r="M20" s="397"/>
      <c r="N20" s="397"/>
      <c r="O20" s="397"/>
      <c r="P20" s="398"/>
      <c r="Q20" s="393" t="s">
        <v>28</v>
      </c>
      <c r="R20" s="394"/>
      <c r="S20" s="394"/>
      <c r="T20" s="394"/>
      <c r="U20" s="394"/>
      <c r="V20" s="394"/>
      <c r="W20" s="394"/>
      <c r="X20" s="394"/>
      <c r="Y20" s="394"/>
      <c r="Z20" s="394"/>
      <c r="AA20" s="394"/>
      <c r="AB20" s="394"/>
      <c r="AC20" s="394"/>
      <c r="AD20" s="395"/>
      <c r="AE20" s="83"/>
      <c r="AF20" s="83"/>
    </row>
    <row r="21" spans="1:41" ht="32.25" customHeight="1" thickBot="1" x14ac:dyDescent="0.4">
      <c r="A21" s="59"/>
      <c r="B21" s="54"/>
      <c r="C21" s="153" t="s">
        <v>29</v>
      </c>
      <c r="D21" s="154" t="s">
        <v>30</v>
      </c>
      <c r="E21" s="154" t="s">
        <v>31</v>
      </c>
      <c r="F21" s="154" t="s">
        <v>32</v>
      </c>
      <c r="G21" s="154" t="s">
        <v>33</v>
      </c>
      <c r="H21" s="154" t="s">
        <v>34</v>
      </c>
      <c r="I21" s="154" t="s">
        <v>35</v>
      </c>
      <c r="J21" s="154" t="s">
        <v>36</v>
      </c>
      <c r="K21" s="154" t="s">
        <v>37</v>
      </c>
      <c r="L21" s="154" t="s">
        <v>38</v>
      </c>
      <c r="M21" s="154" t="s">
        <v>39</v>
      </c>
      <c r="N21" s="154" t="s">
        <v>40</v>
      </c>
      <c r="O21" s="154" t="s">
        <v>41</v>
      </c>
      <c r="P21" s="155" t="s">
        <v>42</v>
      </c>
      <c r="Q21" s="153" t="s">
        <v>29</v>
      </c>
      <c r="R21" s="154" t="s">
        <v>30</v>
      </c>
      <c r="S21" s="154" t="s">
        <v>31</v>
      </c>
      <c r="T21" s="154" t="s">
        <v>32</v>
      </c>
      <c r="U21" s="154" t="s">
        <v>33</v>
      </c>
      <c r="V21" s="154" t="s">
        <v>34</v>
      </c>
      <c r="W21" s="154" t="s">
        <v>35</v>
      </c>
      <c r="X21" s="154" t="s">
        <v>36</v>
      </c>
      <c r="Y21" s="154" t="s">
        <v>37</v>
      </c>
      <c r="Z21" s="154" t="s">
        <v>38</v>
      </c>
      <c r="AA21" s="154" t="s">
        <v>39</v>
      </c>
      <c r="AB21" s="154" t="s">
        <v>40</v>
      </c>
      <c r="AC21" s="154" t="s">
        <v>41</v>
      </c>
      <c r="AD21" s="155" t="s">
        <v>42</v>
      </c>
      <c r="AE21" s="3"/>
      <c r="AF21" s="3"/>
    </row>
    <row r="22" spans="1:41" ht="32.25" customHeight="1" x14ac:dyDescent="0.35">
      <c r="A22" s="279" t="s">
        <v>43</v>
      </c>
      <c r="B22" s="284"/>
      <c r="C22" s="175"/>
      <c r="D22" s="173"/>
      <c r="E22" s="173"/>
      <c r="F22" s="173"/>
      <c r="G22" s="173"/>
      <c r="H22" s="173"/>
      <c r="I22" s="173"/>
      <c r="J22" s="173"/>
      <c r="K22" s="173"/>
      <c r="L22" s="173"/>
      <c r="M22" s="173"/>
      <c r="N22" s="173"/>
      <c r="O22" s="173">
        <f>SUM(C22:N22)</f>
        <v>0</v>
      </c>
      <c r="P22" s="176"/>
      <c r="Q22" s="218">
        <f>1403643083+39216000</f>
        <v>1442859083</v>
      </c>
      <c r="R22" s="219"/>
      <c r="S22" s="219"/>
      <c r="T22" s="219"/>
      <c r="U22" s="196">
        <f>20000000</f>
        <v>20000000</v>
      </c>
      <c r="V22" s="219"/>
      <c r="W22" s="219"/>
      <c r="X22" s="219">
        <v>1083213</v>
      </c>
      <c r="Y22" s="219"/>
      <c r="Z22" s="219"/>
      <c r="AA22" s="219"/>
      <c r="AB22" s="219"/>
      <c r="AC22" s="219">
        <f>SUM(Q22:AB22)</f>
        <v>1463942296</v>
      </c>
      <c r="AD22" s="180"/>
      <c r="AE22" s="3"/>
      <c r="AF22" s="3"/>
    </row>
    <row r="23" spans="1:41" ht="32.25" customHeight="1" x14ac:dyDescent="0.35">
      <c r="A23" s="280" t="s">
        <v>44</v>
      </c>
      <c r="B23" s="287"/>
      <c r="C23" s="170"/>
      <c r="D23" s="169"/>
      <c r="E23" s="169"/>
      <c r="F23" s="169"/>
      <c r="G23" s="169"/>
      <c r="H23" s="169"/>
      <c r="I23" s="169"/>
      <c r="J23" s="169"/>
      <c r="K23" s="169"/>
      <c r="L23" s="169"/>
      <c r="M23" s="169"/>
      <c r="N23" s="169"/>
      <c r="O23" s="169">
        <f>SUM(C23:N23)</f>
        <v>0</v>
      </c>
      <c r="P23" s="188" t="str">
        <f>IFERROR(O23/(SUMIF(C23:N23,"&gt;0",C22:N22))," ")</f>
        <v xml:space="preserve"> </v>
      </c>
      <c r="Q23" s="218">
        <v>1403643083</v>
      </c>
      <c r="R23" s="220"/>
      <c r="S23" s="169">
        <v>-15352236</v>
      </c>
      <c r="T23" s="220"/>
      <c r="U23" s="220"/>
      <c r="V23" s="220"/>
      <c r="W23" s="220"/>
      <c r="X23" s="220"/>
      <c r="Y23" s="220"/>
      <c r="Z23" s="220"/>
      <c r="AA23" s="220"/>
      <c r="AB23" s="220"/>
      <c r="AC23" s="219">
        <f>SUM(Q23:AB23)</f>
        <v>1388290847</v>
      </c>
      <c r="AD23" s="178" t="str">
        <f>IFERROR(AC22/(SUMIF(Q22:AB22,"&gt;0",#REF!))," ")</f>
        <v xml:space="preserve"> </v>
      </c>
      <c r="AE23" s="3"/>
      <c r="AF23" s="3"/>
    </row>
    <row r="24" spans="1:41" ht="32.25" customHeight="1" x14ac:dyDescent="0.35">
      <c r="A24" s="280" t="s">
        <v>45</v>
      </c>
      <c r="B24" s="287"/>
      <c r="C24" s="170"/>
      <c r="D24" s="169">
        <f>7804231+687500+729666</f>
        <v>9221397</v>
      </c>
      <c r="E24" s="169"/>
      <c r="F24" s="169">
        <f>132530+10000000</f>
        <v>10132530</v>
      </c>
      <c r="G24" s="169"/>
      <c r="H24" s="169"/>
      <c r="I24" s="169"/>
      <c r="J24" s="169"/>
      <c r="K24" s="169"/>
      <c r="L24" s="169"/>
      <c r="M24" s="169"/>
      <c r="N24" s="169"/>
      <c r="O24" s="169">
        <f>SUM(C24:N24)</f>
        <v>19353927</v>
      </c>
      <c r="P24" s="174"/>
      <c r="Q24" s="170"/>
      <c r="R24" s="223">
        <v>90854583</v>
      </c>
      <c r="S24" s="169">
        <v>122909500</v>
      </c>
      <c r="T24" s="169">
        <v>122909500</v>
      </c>
      <c r="U24" s="169">
        <v>122909500</v>
      </c>
      <c r="V24" s="169">
        <v>125409500</v>
      </c>
      <c r="W24" s="169">
        <v>125409500</v>
      </c>
      <c r="X24" s="169">
        <v>125409500</v>
      </c>
      <c r="Y24" s="169">
        <v>125409500</v>
      </c>
      <c r="Z24" s="169">
        <v>125770571</v>
      </c>
      <c r="AA24" s="169">
        <v>125770571</v>
      </c>
      <c r="AB24" s="169">
        <v>251180071</v>
      </c>
      <c r="AC24" s="169">
        <f>SUM(Q24:AB24)</f>
        <v>1463942296</v>
      </c>
      <c r="AD24" s="178"/>
      <c r="AE24" s="3"/>
      <c r="AF24" s="3"/>
    </row>
    <row r="25" spans="1:41" ht="32.25" customHeight="1" thickBot="1" x14ac:dyDescent="0.4">
      <c r="A25" s="408" t="s">
        <v>46</v>
      </c>
      <c r="B25" s="409"/>
      <c r="C25" s="171"/>
      <c r="D25" s="172">
        <v>9221397</v>
      </c>
      <c r="E25" s="172">
        <v>10132530</v>
      </c>
      <c r="F25" s="172"/>
      <c r="G25" s="172"/>
      <c r="H25" s="172"/>
      <c r="I25" s="172"/>
      <c r="J25" s="172"/>
      <c r="K25" s="172"/>
      <c r="L25" s="172"/>
      <c r="M25" s="172"/>
      <c r="N25" s="172"/>
      <c r="O25" s="172">
        <f>SUM(C25:N25)</f>
        <v>19353927</v>
      </c>
      <c r="P25" s="177">
        <v>1</v>
      </c>
      <c r="Q25" s="171"/>
      <c r="R25" s="172">
        <v>75373014</v>
      </c>
      <c r="S25" s="172">
        <v>118022832</v>
      </c>
      <c r="T25" s="172">
        <v>119489500</v>
      </c>
      <c r="U25" s="172"/>
      <c r="V25" s="172"/>
      <c r="W25" s="172"/>
      <c r="X25" s="172"/>
      <c r="Y25" s="172"/>
      <c r="Z25" s="172"/>
      <c r="AA25" s="172"/>
      <c r="AB25" s="172"/>
      <c r="AC25" s="172">
        <f>SUM(Q25:AB25)</f>
        <v>312885346</v>
      </c>
      <c r="AD25" s="179">
        <f>IFERROR(AC25/(SUMIF(Q25:AB25,"&gt;0",Q24:AB24))," ")</f>
        <v>0.92934332183704471</v>
      </c>
      <c r="AE25" s="3"/>
      <c r="AF25" s="3"/>
    </row>
    <row r="26" spans="1:41" ht="32.25" customHeight="1" thickBot="1" x14ac:dyDescent="0.4">
      <c r="A26" s="59"/>
      <c r="B26" s="54"/>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60"/>
      <c r="AD26" s="168"/>
    </row>
    <row r="27" spans="1:41" ht="34.5" customHeight="1" x14ac:dyDescent="0.35">
      <c r="A27" s="404" t="s">
        <v>47</v>
      </c>
      <c r="B27" s="405"/>
      <c r="C27" s="406"/>
      <c r="D27" s="406"/>
      <c r="E27" s="406"/>
      <c r="F27" s="406"/>
      <c r="G27" s="406"/>
      <c r="H27" s="406"/>
      <c r="I27" s="406"/>
      <c r="J27" s="406"/>
      <c r="K27" s="406"/>
      <c r="L27" s="406"/>
      <c r="M27" s="406"/>
      <c r="N27" s="406"/>
      <c r="O27" s="406"/>
      <c r="P27" s="406"/>
      <c r="Q27" s="406"/>
      <c r="R27" s="406"/>
      <c r="S27" s="406"/>
      <c r="T27" s="406"/>
      <c r="U27" s="406"/>
      <c r="V27" s="406"/>
      <c r="W27" s="406"/>
      <c r="X27" s="406"/>
      <c r="Y27" s="406"/>
      <c r="Z27" s="406"/>
      <c r="AA27" s="406"/>
      <c r="AB27" s="406"/>
      <c r="AC27" s="406"/>
      <c r="AD27" s="407"/>
    </row>
    <row r="28" spans="1:41" ht="15" customHeight="1" x14ac:dyDescent="0.35">
      <c r="A28" s="410" t="s">
        <v>48</v>
      </c>
      <c r="B28" s="412" t="s">
        <v>49</v>
      </c>
      <c r="C28" s="413"/>
      <c r="D28" s="287" t="s">
        <v>50</v>
      </c>
      <c r="E28" s="288"/>
      <c r="F28" s="288"/>
      <c r="G28" s="288"/>
      <c r="H28" s="288"/>
      <c r="I28" s="288"/>
      <c r="J28" s="288"/>
      <c r="K28" s="288"/>
      <c r="L28" s="288"/>
      <c r="M28" s="288"/>
      <c r="N28" s="288"/>
      <c r="O28" s="414"/>
      <c r="P28" s="312" t="s">
        <v>41</v>
      </c>
      <c r="Q28" s="312" t="s">
        <v>51</v>
      </c>
      <c r="R28" s="312"/>
      <c r="S28" s="312"/>
      <c r="T28" s="312"/>
      <c r="U28" s="312"/>
      <c r="V28" s="312"/>
      <c r="W28" s="312"/>
      <c r="X28" s="312"/>
      <c r="Y28" s="312"/>
      <c r="Z28" s="312"/>
      <c r="AA28" s="312"/>
      <c r="AB28" s="312"/>
      <c r="AC28" s="312"/>
      <c r="AD28" s="314"/>
    </row>
    <row r="29" spans="1:41" ht="27" customHeight="1" x14ac:dyDescent="0.35">
      <c r="A29" s="411"/>
      <c r="B29" s="315"/>
      <c r="C29" s="317"/>
      <c r="D29" s="88" t="s">
        <v>29</v>
      </c>
      <c r="E29" s="88" t="s">
        <v>30</v>
      </c>
      <c r="F29" s="88" t="s">
        <v>31</v>
      </c>
      <c r="G29" s="88" t="s">
        <v>32</v>
      </c>
      <c r="H29" s="88" t="s">
        <v>33</v>
      </c>
      <c r="I29" s="88" t="s">
        <v>34</v>
      </c>
      <c r="J29" s="88" t="s">
        <v>35</v>
      </c>
      <c r="K29" s="88" t="s">
        <v>36</v>
      </c>
      <c r="L29" s="88" t="s">
        <v>37</v>
      </c>
      <c r="M29" s="88" t="s">
        <v>38</v>
      </c>
      <c r="N29" s="88" t="s">
        <v>39</v>
      </c>
      <c r="O29" s="88" t="s">
        <v>40</v>
      </c>
      <c r="P29" s="414"/>
      <c r="Q29" s="312"/>
      <c r="R29" s="312"/>
      <c r="S29" s="312"/>
      <c r="T29" s="312"/>
      <c r="U29" s="312"/>
      <c r="V29" s="312"/>
      <c r="W29" s="312"/>
      <c r="X29" s="312"/>
      <c r="Y29" s="312"/>
      <c r="Z29" s="312"/>
      <c r="AA29" s="312"/>
      <c r="AB29" s="312"/>
      <c r="AC29" s="312"/>
      <c r="AD29" s="314"/>
    </row>
    <row r="30" spans="1:41" ht="81" customHeight="1" thickBot="1" x14ac:dyDescent="0.4">
      <c r="A30" s="190" t="str">
        <f>C17</f>
        <v>1 - Acompañar técnicamente a 15 sectores de la Administración Distrital en la inclusión del enfoque de género en las políticas, planes,  programas y proyectos así como en su cultura organizacional e institucional</v>
      </c>
      <c r="B30" s="415" t="s">
        <v>52</v>
      </c>
      <c r="C30" s="416"/>
      <c r="D30" s="89" t="s">
        <v>52</v>
      </c>
      <c r="E30" s="89" t="s">
        <v>52</v>
      </c>
      <c r="F30" s="89" t="s">
        <v>52</v>
      </c>
      <c r="G30" s="89" t="s">
        <v>52</v>
      </c>
      <c r="H30" s="89" t="s">
        <v>52</v>
      </c>
      <c r="I30" s="89" t="s">
        <v>52</v>
      </c>
      <c r="J30" s="89" t="s">
        <v>52</v>
      </c>
      <c r="K30" s="89" t="s">
        <v>52</v>
      </c>
      <c r="L30" s="89" t="s">
        <v>52</v>
      </c>
      <c r="M30" s="89" t="s">
        <v>52</v>
      </c>
      <c r="N30" s="89" t="s">
        <v>52</v>
      </c>
      <c r="O30" s="89" t="s">
        <v>52</v>
      </c>
      <c r="P30" s="86">
        <f>SUM(D30:O30)</f>
        <v>0</v>
      </c>
      <c r="Q30" s="417" t="s">
        <v>53</v>
      </c>
      <c r="R30" s="417"/>
      <c r="S30" s="417"/>
      <c r="T30" s="417"/>
      <c r="U30" s="417"/>
      <c r="V30" s="417"/>
      <c r="W30" s="417"/>
      <c r="X30" s="417"/>
      <c r="Y30" s="417"/>
      <c r="Z30" s="417"/>
      <c r="AA30" s="417"/>
      <c r="AB30" s="417"/>
      <c r="AC30" s="417"/>
      <c r="AD30" s="418"/>
    </row>
    <row r="31" spans="1:41" ht="45" customHeight="1" x14ac:dyDescent="0.35">
      <c r="A31" s="419" t="s">
        <v>54</v>
      </c>
      <c r="B31" s="420"/>
      <c r="C31" s="420"/>
      <c r="D31" s="420"/>
      <c r="E31" s="420"/>
      <c r="F31" s="420"/>
      <c r="G31" s="420"/>
      <c r="H31" s="420"/>
      <c r="I31" s="420"/>
      <c r="J31" s="420"/>
      <c r="K31" s="420"/>
      <c r="L31" s="420"/>
      <c r="M31" s="420"/>
      <c r="N31" s="420"/>
      <c r="O31" s="420"/>
      <c r="P31" s="420"/>
      <c r="Q31" s="420"/>
      <c r="R31" s="420"/>
      <c r="S31" s="420"/>
      <c r="T31" s="420"/>
      <c r="U31" s="420"/>
      <c r="V31" s="420"/>
      <c r="W31" s="420"/>
      <c r="X31" s="420"/>
      <c r="Y31" s="420"/>
      <c r="Z31" s="420"/>
      <c r="AA31" s="420"/>
      <c r="AB31" s="420"/>
      <c r="AC31" s="420"/>
      <c r="AD31" s="421"/>
    </row>
    <row r="32" spans="1:41" ht="23.25" customHeight="1" x14ac:dyDescent="0.35">
      <c r="A32" s="280" t="s">
        <v>55</v>
      </c>
      <c r="B32" s="312" t="s">
        <v>56</v>
      </c>
      <c r="C32" s="312" t="s">
        <v>49</v>
      </c>
      <c r="D32" s="312" t="s">
        <v>57</v>
      </c>
      <c r="E32" s="312"/>
      <c r="F32" s="312"/>
      <c r="G32" s="312"/>
      <c r="H32" s="312"/>
      <c r="I32" s="312"/>
      <c r="J32" s="312"/>
      <c r="K32" s="312"/>
      <c r="L32" s="312"/>
      <c r="M32" s="312"/>
      <c r="N32" s="312"/>
      <c r="O32" s="312"/>
      <c r="P32" s="312"/>
      <c r="Q32" s="312" t="s">
        <v>58</v>
      </c>
      <c r="R32" s="312"/>
      <c r="S32" s="312"/>
      <c r="T32" s="312"/>
      <c r="U32" s="312"/>
      <c r="V32" s="312"/>
      <c r="W32" s="312"/>
      <c r="X32" s="312"/>
      <c r="Y32" s="312"/>
      <c r="Z32" s="312"/>
      <c r="AA32" s="312"/>
      <c r="AB32" s="312"/>
      <c r="AC32" s="312"/>
      <c r="AD32" s="314"/>
      <c r="AG32" s="87"/>
      <c r="AH32" s="87"/>
      <c r="AI32" s="87"/>
      <c r="AJ32" s="87"/>
      <c r="AK32" s="87"/>
      <c r="AL32" s="87"/>
      <c r="AM32" s="87"/>
      <c r="AN32" s="87"/>
      <c r="AO32" s="87"/>
    </row>
    <row r="33" spans="1:41" ht="23.25" customHeight="1" x14ac:dyDescent="0.35">
      <c r="A33" s="280"/>
      <c r="B33" s="312"/>
      <c r="C33" s="313"/>
      <c r="D33" s="88" t="s">
        <v>29</v>
      </c>
      <c r="E33" s="88" t="s">
        <v>30</v>
      </c>
      <c r="F33" s="88" t="s">
        <v>31</v>
      </c>
      <c r="G33" s="88" t="s">
        <v>32</v>
      </c>
      <c r="H33" s="88" t="s">
        <v>33</v>
      </c>
      <c r="I33" s="88" t="s">
        <v>34</v>
      </c>
      <c r="J33" s="88" t="s">
        <v>35</v>
      </c>
      <c r="K33" s="88" t="s">
        <v>36</v>
      </c>
      <c r="L33" s="88" t="s">
        <v>37</v>
      </c>
      <c r="M33" s="88" t="s">
        <v>38</v>
      </c>
      <c r="N33" s="88" t="s">
        <v>39</v>
      </c>
      <c r="O33" s="88" t="s">
        <v>40</v>
      </c>
      <c r="P33" s="88" t="s">
        <v>41</v>
      </c>
      <c r="Q33" s="315" t="s">
        <v>59</v>
      </c>
      <c r="R33" s="316"/>
      <c r="S33" s="316"/>
      <c r="T33" s="316"/>
      <c r="U33" s="316"/>
      <c r="V33" s="317"/>
      <c r="W33" s="315" t="s">
        <v>60</v>
      </c>
      <c r="X33" s="316"/>
      <c r="Y33" s="316"/>
      <c r="Z33" s="317"/>
      <c r="AA33" s="315" t="s">
        <v>61</v>
      </c>
      <c r="AB33" s="316"/>
      <c r="AC33" s="316"/>
      <c r="AD33" s="318"/>
      <c r="AG33" s="87"/>
      <c r="AH33" s="87"/>
      <c r="AI33" s="87"/>
      <c r="AJ33" s="87"/>
      <c r="AK33" s="87"/>
      <c r="AL33" s="87"/>
      <c r="AM33" s="87"/>
      <c r="AN33" s="87"/>
      <c r="AO33" s="87"/>
    </row>
    <row r="34" spans="1:41" ht="42" customHeight="1" x14ac:dyDescent="0.35">
      <c r="A34" s="290" t="str">
        <f>A30</f>
        <v>1 - Acompañar técnicamente a 15 sectores de la Administración Distrital en la inclusión del enfoque de género en las políticas, planes,  programas y proyectos así como en su cultura organizacional e institucional</v>
      </c>
      <c r="B34" s="292">
        <v>0.45</v>
      </c>
      <c r="C34" s="90" t="s">
        <v>62</v>
      </c>
      <c r="D34" s="89">
        <v>15</v>
      </c>
      <c r="E34" s="89">
        <v>15</v>
      </c>
      <c r="F34" s="89">
        <v>15</v>
      </c>
      <c r="G34" s="89">
        <v>15</v>
      </c>
      <c r="H34" s="89">
        <v>15</v>
      </c>
      <c r="I34" s="89">
        <v>15</v>
      </c>
      <c r="J34" s="89">
        <v>15</v>
      </c>
      <c r="K34" s="89">
        <v>15</v>
      </c>
      <c r="L34" s="89">
        <v>15</v>
      </c>
      <c r="M34" s="89">
        <v>15</v>
      </c>
      <c r="N34" s="89">
        <v>15</v>
      </c>
      <c r="O34" s="89">
        <v>15</v>
      </c>
      <c r="P34" s="189">
        <v>15</v>
      </c>
      <c r="Q34" s="294" t="s">
        <v>63</v>
      </c>
      <c r="R34" s="295"/>
      <c r="S34" s="295"/>
      <c r="T34" s="295"/>
      <c r="U34" s="295"/>
      <c r="V34" s="296"/>
      <c r="W34" s="300" t="s">
        <v>64</v>
      </c>
      <c r="X34" s="301"/>
      <c r="Y34" s="301"/>
      <c r="Z34" s="302"/>
      <c r="AA34" s="306" t="s">
        <v>65</v>
      </c>
      <c r="AB34" s="307"/>
      <c r="AC34" s="307"/>
      <c r="AD34" s="308"/>
      <c r="AG34" s="87"/>
      <c r="AH34" s="87"/>
      <c r="AI34" s="87"/>
      <c r="AJ34" s="87"/>
      <c r="AK34" s="87"/>
      <c r="AL34" s="87"/>
      <c r="AM34" s="87"/>
      <c r="AN34" s="87"/>
      <c r="AO34" s="87"/>
    </row>
    <row r="35" spans="1:41" ht="83.25" customHeight="1" x14ac:dyDescent="0.35">
      <c r="A35" s="291"/>
      <c r="B35" s="293"/>
      <c r="C35" s="91" t="s">
        <v>66</v>
      </c>
      <c r="D35" s="240">
        <v>15</v>
      </c>
      <c r="E35" s="243">
        <v>15</v>
      </c>
      <c r="F35" s="243">
        <v>15</v>
      </c>
      <c r="G35" s="248">
        <v>15</v>
      </c>
      <c r="H35" s="238"/>
      <c r="I35" s="238"/>
      <c r="J35" s="238"/>
      <c r="K35" s="238"/>
      <c r="L35" s="238"/>
      <c r="M35" s="238"/>
      <c r="N35" s="238"/>
      <c r="O35" s="238"/>
      <c r="P35" s="239">
        <f>SUM(D35:O35)</f>
        <v>60</v>
      </c>
      <c r="Q35" s="297"/>
      <c r="R35" s="298"/>
      <c r="S35" s="298"/>
      <c r="T35" s="298"/>
      <c r="U35" s="298"/>
      <c r="V35" s="299"/>
      <c r="W35" s="303"/>
      <c r="X35" s="304"/>
      <c r="Y35" s="304"/>
      <c r="Z35" s="305"/>
      <c r="AA35" s="309"/>
      <c r="AB35" s="310"/>
      <c r="AC35" s="310"/>
      <c r="AD35" s="311"/>
      <c r="AE35" s="49"/>
      <c r="AG35" s="87"/>
      <c r="AH35" s="87"/>
      <c r="AI35" s="87"/>
      <c r="AJ35" s="87"/>
      <c r="AK35" s="87"/>
      <c r="AL35" s="87"/>
      <c r="AM35" s="87"/>
      <c r="AN35" s="87"/>
      <c r="AO35" s="87"/>
    </row>
    <row r="36" spans="1:41" ht="26.25" customHeight="1" x14ac:dyDescent="0.35">
      <c r="A36" s="279" t="s">
        <v>67</v>
      </c>
      <c r="B36" s="281" t="s">
        <v>68</v>
      </c>
      <c r="C36" s="283" t="s">
        <v>69</v>
      </c>
      <c r="D36" s="283"/>
      <c r="E36" s="283"/>
      <c r="F36" s="283"/>
      <c r="G36" s="283"/>
      <c r="H36" s="283"/>
      <c r="I36" s="283"/>
      <c r="J36" s="283"/>
      <c r="K36" s="283"/>
      <c r="L36" s="283"/>
      <c r="M36" s="283"/>
      <c r="N36" s="283"/>
      <c r="O36" s="283"/>
      <c r="P36" s="283"/>
      <c r="Q36" s="284" t="s">
        <v>70</v>
      </c>
      <c r="R36" s="285"/>
      <c r="S36" s="285"/>
      <c r="T36" s="285"/>
      <c r="U36" s="285"/>
      <c r="V36" s="285"/>
      <c r="W36" s="285"/>
      <c r="X36" s="285"/>
      <c r="Y36" s="285"/>
      <c r="Z36" s="285"/>
      <c r="AA36" s="285"/>
      <c r="AB36" s="285"/>
      <c r="AC36" s="285"/>
      <c r="AD36" s="286"/>
      <c r="AG36" s="87"/>
      <c r="AH36" s="87"/>
      <c r="AI36" s="87"/>
      <c r="AJ36" s="87"/>
      <c r="AK36" s="87"/>
      <c r="AL36" s="87"/>
      <c r="AM36" s="87"/>
      <c r="AN36" s="87"/>
      <c r="AO36" s="87"/>
    </row>
    <row r="37" spans="1:41" ht="26.25" customHeight="1" x14ac:dyDescent="0.35">
      <c r="A37" s="280"/>
      <c r="B37" s="282"/>
      <c r="C37" s="88" t="s">
        <v>71</v>
      </c>
      <c r="D37" s="88" t="s">
        <v>72</v>
      </c>
      <c r="E37" s="88" t="s">
        <v>73</v>
      </c>
      <c r="F37" s="88" t="s">
        <v>74</v>
      </c>
      <c r="G37" s="88" t="s">
        <v>75</v>
      </c>
      <c r="H37" s="88" t="s">
        <v>76</v>
      </c>
      <c r="I37" s="88" t="s">
        <v>77</v>
      </c>
      <c r="J37" s="88" t="s">
        <v>78</v>
      </c>
      <c r="K37" s="88" t="s">
        <v>79</v>
      </c>
      <c r="L37" s="88" t="s">
        <v>80</v>
      </c>
      <c r="M37" s="88" t="s">
        <v>81</v>
      </c>
      <c r="N37" s="88" t="s">
        <v>82</v>
      </c>
      <c r="O37" s="88" t="s">
        <v>83</v>
      </c>
      <c r="P37" s="88" t="s">
        <v>84</v>
      </c>
      <c r="Q37" s="287" t="s">
        <v>85</v>
      </c>
      <c r="R37" s="288"/>
      <c r="S37" s="288"/>
      <c r="T37" s="288"/>
      <c r="U37" s="288"/>
      <c r="V37" s="288"/>
      <c r="W37" s="288"/>
      <c r="X37" s="288"/>
      <c r="Y37" s="288"/>
      <c r="Z37" s="288"/>
      <c r="AA37" s="288"/>
      <c r="AB37" s="288"/>
      <c r="AC37" s="288"/>
      <c r="AD37" s="289"/>
      <c r="AG37" s="94"/>
      <c r="AH37" s="94"/>
      <c r="AI37" s="94"/>
      <c r="AJ37" s="94"/>
      <c r="AK37" s="94"/>
      <c r="AL37" s="94"/>
      <c r="AM37" s="94"/>
      <c r="AN37" s="94"/>
      <c r="AO37" s="94"/>
    </row>
    <row r="38" spans="1:41" ht="43" customHeight="1" x14ac:dyDescent="0.35">
      <c r="A38" s="250" t="s">
        <v>86</v>
      </c>
      <c r="B38" s="252">
        <v>2</v>
      </c>
      <c r="C38" s="90" t="s">
        <v>62</v>
      </c>
      <c r="D38" s="95">
        <v>0.35</v>
      </c>
      <c r="E38" s="194">
        <v>0.35</v>
      </c>
      <c r="F38" s="95">
        <v>0.3</v>
      </c>
      <c r="G38" s="95">
        <v>0</v>
      </c>
      <c r="H38" s="95">
        <v>0</v>
      </c>
      <c r="I38" s="95">
        <v>0</v>
      </c>
      <c r="J38" s="95">
        <v>0</v>
      </c>
      <c r="K38" s="95">
        <v>0</v>
      </c>
      <c r="L38" s="95">
        <v>0</v>
      </c>
      <c r="M38" s="95">
        <v>0</v>
      </c>
      <c r="N38" s="95">
        <v>0</v>
      </c>
      <c r="O38" s="95">
        <v>0</v>
      </c>
      <c r="P38" s="96">
        <f t="shared" ref="P38:P49" si="0">SUM(D38:O38)</f>
        <v>1</v>
      </c>
      <c r="Q38" s="254" t="s">
        <v>87</v>
      </c>
      <c r="R38" s="255"/>
      <c r="S38" s="255"/>
      <c r="T38" s="255"/>
      <c r="U38" s="255"/>
      <c r="V38" s="255"/>
      <c r="W38" s="255"/>
      <c r="X38" s="255"/>
      <c r="Y38" s="255"/>
      <c r="Z38" s="255"/>
      <c r="AA38" s="255"/>
      <c r="AB38" s="255"/>
      <c r="AC38" s="255"/>
      <c r="AD38" s="256"/>
      <c r="AE38" s="97"/>
      <c r="AG38" s="98"/>
      <c r="AH38" s="98"/>
      <c r="AI38" s="98"/>
      <c r="AJ38" s="98"/>
      <c r="AK38" s="98"/>
      <c r="AL38" s="98"/>
      <c r="AM38" s="98"/>
      <c r="AN38" s="98"/>
      <c r="AO38" s="98"/>
    </row>
    <row r="39" spans="1:41" ht="43" customHeight="1" x14ac:dyDescent="0.35">
      <c r="A39" s="251"/>
      <c r="B39" s="253"/>
      <c r="C39" s="99" t="s">
        <v>66</v>
      </c>
      <c r="D39" s="100">
        <v>0.35</v>
      </c>
      <c r="E39" s="100">
        <v>0.35</v>
      </c>
      <c r="F39" s="100">
        <v>0.3</v>
      </c>
      <c r="G39" s="100">
        <v>0</v>
      </c>
      <c r="H39" s="100"/>
      <c r="I39" s="100"/>
      <c r="J39" s="100"/>
      <c r="K39" s="100"/>
      <c r="L39" s="100"/>
      <c r="M39" s="100"/>
      <c r="N39" s="100"/>
      <c r="O39" s="100"/>
      <c r="P39" s="101">
        <f t="shared" si="0"/>
        <v>1</v>
      </c>
      <c r="Q39" s="257"/>
      <c r="R39" s="258"/>
      <c r="S39" s="258"/>
      <c r="T39" s="258"/>
      <c r="U39" s="258"/>
      <c r="V39" s="258"/>
      <c r="W39" s="258"/>
      <c r="X39" s="258"/>
      <c r="Y39" s="258"/>
      <c r="Z39" s="258"/>
      <c r="AA39" s="258"/>
      <c r="AB39" s="258"/>
      <c r="AC39" s="258"/>
      <c r="AD39" s="259"/>
      <c r="AE39" s="97"/>
    </row>
    <row r="40" spans="1:41" ht="43" customHeight="1" x14ac:dyDescent="0.35">
      <c r="A40" s="251" t="s">
        <v>88</v>
      </c>
      <c r="B40" s="262">
        <v>12</v>
      </c>
      <c r="C40" s="102" t="s">
        <v>62</v>
      </c>
      <c r="D40" s="103">
        <v>0</v>
      </c>
      <c r="E40" s="103">
        <v>0.05</v>
      </c>
      <c r="F40" s="103">
        <v>0.1</v>
      </c>
      <c r="G40" s="103">
        <v>0.1</v>
      </c>
      <c r="H40" s="103">
        <v>0.1</v>
      </c>
      <c r="I40" s="103">
        <v>0.1</v>
      </c>
      <c r="J40" s="103">
        <v>0.1</v>
      </c>
      <c r="K40" s="103">
        <v>0.1</v>
      </c>
      <c r="L40" s="103">
        <v>0.1</v>
      </c>
      <c r="M40" s="103">
        <v>0.1</v>
      </c>
      <c r="N40" s="103">
        <v>0.1</v>
      </c>
      <c r="O40" s="103">
        <v>0.05</v>
      </c>
      <c r="P40" s="101">
        <f t="shared" si="0"/>
        <v>0.99999999999999989</v>
      </c>
      <c r="Q40" s="254" t="s">
        <v>89</v>
      </c>
      <c r="R40" s="255"/>
      <c r="S40" s="255"/>
      <c r="T40" s="255"/>
      <c r="U40" s="255"/>
      <c r="V40" s="255"/>
      <c r="W40" s="255"/>
      <c r="X40" s="255"/>
      <c r="Y40" s="255"/>
      <c r="Z40" s="255"/>
      <c r="AA40" s="255"/>
      <c r="AB40" s="255"/>
      <c r="AC40" s="255"/>
      <c r="AD40" s="256"/>
      <c r="AE40" s="97"/>
    </row>
    <row r="41" spans="1:41" ht="43" customHeight="1" x14ac:dyDescent="0.35">
      <c r="A41" s="251"/>
      <c r="B41" s="253"/>
      <c r="C41" s="99" t="s">
        <v>66</v>
      </c>
      <c r="D41" s="100">
        <v>0</v>
      </c>
      <c r="E41" s="100">
        <v>0.05</v>
      </c>
      <c r="F41" s="100">
        <v>0.1</v>
      </c>
      <c r="G41" s="100">
        <v>0.1</v>
      </c>
      <c r="H41" s="100"/>
      <c r="I41" s="100"/>
      <c r="J41" s="100"/>
      <c r="K41" s="100"/>
      <c r="L41" s="104"/>
      <c r="M41" s="104"/>
      <c r="N41" s="104"/>
      <c r="O41" s="104"/>
      <c r="P41" s="101">
        <f t="shared" si="0"/>
        <v>0.25</v>
      </c>
      <c r="Q41" s="257"/>
      <c r="R41" s="258"/>
      <c r="S41" s="258"/>
      <c r="T41" s="258"/>
      <c r="U41" s="258"/>
      <c r="V41" s="258"/>
      <c r="W41" s="258"/>
      <c r="X41" s="258"/>
      <c r="Y41" s="258"/>
      <c r="Z41" s="258"/>
      <c r="AA41" s="258"/>
      <c r="AB41" s="258"/>
      <c r="AC41" s="258"/>
      <c r="AD41" s="259"/>
      <c r="AE41" s="97"/>
    </row>
    <row r="42" spans="1:41" ht="43" customHeight="1" x14ac:dyDescent="0.35">
      <c r="A42" s="270" t="s">
        <v>90</v>
      </c>
      <c r="B42" s="262">
        <v>12</v>
      </c>
      <c r="C42" s="102" t="s">
        <v>62</v>
      </c>
      <c r="D42" s="103">
        <v>0</v>
      </c>
      <c r="E42" s="103">
        <v>0.06</v>
      </c>
      <c r="F42" s="103">
        <v>0.09</v>
      </c>
      <c r="G42" s="103">
        <v>0.1</v>
      </c>
      <c r="H42" s="103">
        <v>0.09</v>
      </c>
      <c r="I42" s="103">
        <v>0.09</v>
      </c>
      <c r="J42" s="103">
        <v>0.1</v>
      </c>
      <c r="K42" s="103">
        <v>0.09</v>
      </c>
      <c r="L42" s="103">
        <v>0.09</v>
      </c>
      <c r="M42" s="103">
        <v>0.09</v>
      </c>
      <c r="N42" s="103">
        <v>0.1</v>
      </c>
      <c r="O42" s="103">
        <v>0.1</v>
      </c>
      <c r="P42" s="101">
        <f t="shared" si="0"/>
        <v>0.99999999999999978</v>
      </c>
      <c r="Q42" s="254" t="s">
        <v>91</v>
      </c>
      <c r="R42" s="255"/>
      <c r="S42" s="255"/>
      <c r="T42" s="255"/>
      <c r="U42" s="255"/>
      <c r="V42" s="255"/>
      <c r="W42" s="255"/>
      <c r="X42" s="255"/>
      <c r="Y42" s="255"/>
      <c r="Z42" s="255"/>
      <c r="AA42" s="255"/>
      <c r="AB42" s="255"/>
      <c r="AC42" s="255"/>
      <c r="AD42" s="256"/>
      <c r="AE42" s="97"/>
    </row>
    <row r="43" spans="1:41" ht="43" customHeight="1" x14ac:dyDescent="0.35">
      <c r="A43" s="250"/>
      <c r="B43" s="253"/>
      <c r="C43" s="99" t="s">
        <v>66</v>
      </c>
      <c r="D43" s="100">
        <v>0</v>
      </c>
      <c r="E43" s="100">
        <v>0.06</v>
      </c>
      <c r="F43" s="100">
        <v>0.09</v>
      </c>
      <c r="G43" s="100">
        <v>0.1</v>
      </c>
      <c r="H43" s="100"/>
      <c r="I43" s="100"/>
      <c r="J43" s="100"/>
      <c r="K43" s="100"/>
      <c r="L43" s="104"/>
      <c r="M43" s="104"/>
      <c r="N43" s="104"/>
      <c r="O43" s="104"/>
      <c r="P43" s="101">
        <f t="shared" si="0"/>
        <v>0.25</v>
      </c>
      <c r="Q43" s="271"/>
      <c r="R43" s="272"/>
      <c r="S43" s="272"/>
      <c r="T43" s="272"/>
      <c r="U43" s="272"/>
      <c r="V43" s="272"/>
      <c r="W43" s="272"/>
      <c r="X43" s="272"/>
      <c r="Y43" s="272"/>
      <c r="Z43" s="272"/>
      <c r="AA43" s="272"/>
      <c r="AB43" s="272"/>
      <c r="AC43" s="272"/>
      <c r="AD43" s="273"/>
      <c r="AE43" s="97"/>
    </row>
    <row r="44" spans="1:41" ht="43" customHeight="1" x14ac:dyDescent="0.35">
      <c r="A44" s="275" t="s">
        <v>92</v>
      </c>
      <c r="B44" s="277">
        <v>7</v>
      </c>
      <c r="C44" s="191" t="s">
        <v>62</v>
      </c>
      <c r="D44" s="192">
        <v>0</v>
      </c>
      <c r="E44" s="192">
        <v>0</v>
      </c>
      <c r="F44" s="192">
        <v>0.25</v>
      </c>
      <c r="G44" s="192">
        <v>0</v>
      </c>
      <c r="H44" s="192">
        <v>0</v>
      </c>
      <c r="I44" s="192">
        <v>0.25</v>
      </c>
      <c r="J44" s="192">
        <v>0</v>
      </c>
      <c r="K44" s="192">
        <v>0</v>
      </c>
      <c r="L44" s="192">
        <v>0.25</v>
      </c>
      <c r="M44" s="192">
        <v>0</v>
      </c>
      <c r="N44" s="192">
        <v>0</v>
      </c>
      <c r="O44" s="192">
        <v>0.25</v>
      </c>
      <c r="P44" s="101">
        <f t="shared" si="0"/>
        <v>1</v>
      </c>
      <c r="Q44" s="264" t="s">
        <v>532</v>
      </c>
      <c r="R44" s="265"/>
      <c r="S44" s="265"/>
      <c r="T44" s="265"/>
      <c r="U44" s="265"/>
      <c r="V44" s="265"/>
      <c r="W44" s="265"/>
      <c r="X44" s="265"/>
      <c r="Y44" s="265"/>
      <c r="Z44" s="265"/>
      <c r="AA44" s="265"/>
      <c r="AB44" s="265"/>
      <c r="AC44" s="265"/>
      <c r="AD44" s="266"/>
      <c r="AE44" s="97"/>
    </row>
    <row r="45" spans="1:41" ht="64.5" customHeight="1" x14ac:dyDescent="0.35">
      <c r="A45" s="276"/>
      <c r="B45" s="278"/>
      <c r="C45" s="99" t="s">
        <v>66</v>
      </c>
      <c r="D45" s="100">
        <v>0</v>
      </c>
      <c r="E45" s="100">
        <v>0</v>
      </c>
      <c r="F45" s="100">
        <v>0.25</v>
      </c>
      <c r="G45" s="100">
        <v>0</v>
      </c>
      <c r="H45" s="100"/>
      <c r="I45" s="100"/>
      <c r="J45" s="100"/>
      <c r="K45" s="100"/>
      <c r="L45" s="100"/>
      <c r="M45" s="100"/>
      <c r="N45" s="100"/>
      <c r="O45" s="100"/>
      <c r="P45" s="101">
        <f t="shared" si="0"/>
        <v>0.25</v>
      </c>
      <c r="Q45" s="399"/>
      <c r="R45" s="400"/>
      <c r="S45" s="400"/>
      <c r="T45" s="400"/>
      <c r="U45" s="400"/>
      <c r="V45" s="400"/>
      <c r="W45" s="400"/>
      <c r="X45" s="400"/>
      <c r="Y45" s="400"/>
      <c r="Z45" s="400"/>
      <c r="AA45" s="400"/>
      <c r="AB45" s="400"/>
      <c r="AC45" s="400"/>
      <c r="AD45" s="401"/>
      <c r="AE45" s="97"/>
    </row>
    <row r="46" spans="1:41" ht="43" customHeight="1" x14ac:dyDescent="0.35">
      <c r="A46" s="274" t="s">
        <v>93</v>
      </c>
      <c r="B46" s="262">
        <v>5</v>
      </c>
      <c r="C46" s="193" t="s">
        <v>62</v>
      </c>
      <c r="D46" s="103">
        <v>0.02</v>
      </c>
      <c r="E46" s="103">
        <v>0.06</v>
      </c>
      <c r="F46" s="103">
        <v>0.09</v>
      </c>
      <c r="G46" s="103">
        <v>0.1</v>
      </c>
      <c r="H46" s="103">
        <v>0.09</v>
      </c>
      <c r="I46" s="103">
        <v>0.09</v>
      </c>
      <c r="J46" s="103">
        <v>0.1</v>
      </c>
      <c r="K46" s="103">
        <v>0.09</v>
      </c>
      <c r="L46" s="103">
        <v>0.09</v>
      </c>
      <c r="M46" s="103">
        <v>0.09</v>
      </c>
      <c r="N46" s="103">
        <v>0.09</v>
      </c>
      <c r="O46" s="103">
        <v>0.09</v>
      </c>
      <c r="P46" s="101">
        <f t="shared" si="0"/>
        <v>0.99999999999999978</v>
      </c>
      <c r="Q46" s="264" t="s">
        <v>94</v>
      </c>
      <c r="R46" s="265"/>
      <c r="S46" s="265"/>
      <c r="T46" s="265"/>
      <c r="U46" s="265"/>
      <c r="V46" s="265"/>
      <c r="W46" s="265"/>
      <c r="X46" s="265"/>
      <c r="Y46" s="265"/>
      <c r="Z46" s="265"/>
      <c r="AA46" s="265"/>
      <c r="AB46" s="265"/>
      <c r="AC46" s="265"/>
      <c r="AD46" s="266"/>
      <c r="AE46" s="97"/>
    </row>
    <row r="47" spans="1:41" ht="43" customHeight="1" x14ac:dyDescent="0.35">
      <c r="A47" s="250"/>
      <c r="B47" s="253"/>
      <c r="C47" s="99" t="s">
        <v>66</v>
      </c>
      <c r="D47" s="100">
        <v>0.02</v>
      </c>
      <c r="E47" s="100">
        <v>0.06</v>
      </c>
      <c r="F47" s="100">
        <v>0.09</v>
      </c>
      <c r="G47" s="100">
        <v>0.1</v>
      </c>
      <c r="H47" s="100"/>
      <c r="I47" s="100"/>
      <c r="J47" s="100"/>
      <c r="K47" s="100"/>
      <c r="L47" s="104"/>
      <c r="M47" s="104"/>
      <c r="N47" s="104"/>
      <c r="O47" s="104"/>
      <c r="P47" s="101">
        <f t="shared" si="0"/>
        <v>0.27</v>
      </c>
      <c r="Q47" s="399"/>
      <c r="R47" s="400"/>
      <c r="S47" s="400"/>
      <c r="T47" s="400"/>
      <c r="U47" s="400"/>
      <c r="V47" s="400"/>
      <c r="W47" s="400"/>
      <c r="X47" s="400"/>
      <c r="Y47" s="400"/>
      <c r="Z47" s="400"/>
      <c r="AA47" s="400"/>
      <c r="AB47" s="400"/>
      <c r="AC47" s="400"/>
      <c r="AD47" s="401"/>
      <c r="AE47" s="97"/>
    </row>
    <row r="48" spans="1:41" ht="43" customHeight="1" x14ac:dyDescent="0.35">
      <c r="A48" s="260" t="s">
        <v>95</v>
      </c>
      <c r="B48" s="262">
        <v>7</v>
      </c>
      <c r="C48" s="102" t="s">
        <v>62</v>
      </c>
      <c r="D48" s="103">
        <v>0.02</v>
      </c>
      <c r="E48" s="103">
        <v>0.08</v>
      </c>
      <c r="F48" s="103">
        <v>0.09</v>
      </c>
      <c r="G48" s="103">
        <v>0.09</v>
      </c>
      <c r="H48" s="103">
        <v>0.09</v>
      </c>
      <c r="I48" s="103">
        <v>0.09</v>
      </c>
      <c r="J48" s="103">
        <v>0.09</v>
      </c>
      <c r="K48" s="103">
        <v>0.09</v>
      </c>
      <c r="L48" s="103">
        <v>0.09</v>
      </c>
      <c r="M48" s="103">
        <v>0.09</v>
      </c>
      <c r="N48" s="103">
        <v>0.09</v>
      </c>
      <c r="O48" s="103">
        <v>0.09</v>
      </c>
      <c r="P48" s="101">
        <f t="shared" si="0"/>
        <v>0.99999999999999978</v>
      </c>
      <c r="Q48" s="264" t="s">
        <v>96</v>
      </c>
      <c r="R48" s="265"/>
      <c r="S48" s="265"/>
      <c r="T48" s="265"/>
      <c r="U48" s="265"/>
      <c r="V48" s="265"/>
      <c r="W48" s="265"/>
      <c r="X48" s="265"/>
      <c r="Y48" s="265"/>
      <c r="Z48" s="265"/>
      <c r="AA48" s="265"/>
      <c r="AB48" s="265"/>
      <c r="AC48" s="265"/>
      <c r="AD48" s="266"/>
      <c r="AE48" s="97"/>
    </row>
    <row r="49" spans="1:31" ht="43" customHeight="1" x14ac:dyDescent="0.35">
      <c r="A49" s="261"/>
      <c r="B49" s="263"/>
      <c r="C49" s="91" t="s">
        <v>66</v>
      </c>
      <c r="D49" s="105">
        <v>0.02</v>
      </c>
      <c r="E49" s="105">
        <v>0.08</v>
      </c>
      <c r="F49" s="105">
        <v>0.09</v>
      </c>
      <c r="G49" s="105">
        <v>0.09</v>
      </c>
      <c r="H49" s="105"/>
      <c r="I49" s="105"/>
      <c r="J49" s="105"/>
      <c r="K49" s="105"/>
      <c r="L49" s="106"/>
      <c r="M49" s="106"/>
      <c r="N49" s="106"/>
      <c r="O49" s="106"/>
      <c r="P49" s="227">
        <f t="shared" si="0"/>
        <v>0.28000000000000003</v>
      </c>
      <c r="Q49" s="267"/>
      <c r="R49" s="268"/>
      <c r="S49" s="268"/>
      <c r="T49" s="268"/>
      <c r="U49" s="268"/>
      <c r="V49" s="268"/>
      <c r="W49" s="268"/>
      <c r="X49" s="268"/>
      <c r="Y49" s="268"/>
      <c r="Z49" s="268"/>
      <c r="AA49" s="268"/>
      <c r="AB49" s="268"/>
      <c r="AC49" s="268"/>
      <c r="AD49" s="269"/>
      <c r="AE49" s="97"/>
    </row>
    <row r="50" spans="1:31" x14ac:dyDescent="0.35">
      <c r="A50" s="50" t="s">
        <v>97</v>
      </c>
      <c r="P50" s="226"/>
    </row>
  </sheetData>
  <mergeCells count="86">
    <mergeCell ref="Q44:AD45"/>
    <mergeCell ref="Q46:AD47"/>
    <mergeCell ref="AC17:AD17"/>
    <mergeCell ref="A27:AD27"/>
    <mergeCell ref="A23:B23"/>
    <mergeCell ref="A25:B25"/>
    <mergeCell ref="A28:A29"/>
    <mergeCell ref="B28:C29"/>
    <mergeCell ref="D28:O28"/>
    <mergeCell ref="P28:P29"/>
    <mergeCell ref="Q28:AD29"/>
    <mergeCell ref="B30:C30"/>
    <mergeCell ref="Q30:AD30"/>
    <mergeCell ref="A31:AD31"/>
    <mergeCell ref="A32:A33"/>
    <mergeCell ref="B32:B33"/>
    <mergeCell ref="A24:B24"/>
    <mergeCell ref="A19:AD19"/>
    <mergeCell ref="Q20:AD20"/>
    <mergeCell ref="C20:P20"/>
    <mergeCell ref="A22:B22"/>
    <mergeCell ref="A7:B9"/>
    <mergeCell ref="C7:C9"/>
    <mergeCell ref="R17:V17"/>
    <mergeCell ref="C11:AD13"/>
    <mergeCell ref="L15:Q15"/>
    <mergeCell ref="A11:B13"/>
    <mergeCell ref="D7:H9"/>
    <mergeCell ref="I7:J9"/>
    <mergeCell ref="K7:L9"/>
    <mergeCell ref="O7:P7"/>
    <mergeCell ref="M8:N8"/>
    <mergeCell ref="O8:P8"/>
    <mergeCell ref="M9:N9"/>
    <mergeCell ref="O9:P9"/>
    <mergeCell ref="M7:N7"/>
    <mergeCell ref="AA15:AD15"/>
    <mergeCell ref="A1:A4"/>
    <mergeCell ref="B1:AA1"/>
    <mergeCell ref="AB1:AD1"/>
    <mergeCell ref="B2:AA2"/>
    <mergeCell ref="AB2:AD2"/>
    <mergeCell ref="B3:AA4"/>
    <mergeCell ref="AB3:AD3"/>
    <mergeCell ref="AB4:AD4"/>
    <mergeCell ref="R15:X15"/>
    <mergeCell ref="Y15:Z15"/>
    <mergeCell ref="W17:X17"/>
    <mergeCell ref="Y17:AB17"/>
    <mergeCell ref="A15:B15"/>
    <mergeCell ref="C15:K15"/>
    <mergeCell ref="C16:AB16"/>
    <mergeCell ref="A17:B17"/>
    <mergeCell ref="C17:Q17"/>
    <mergeCell ref="C32:C33"/>
    <mergeCell ref="D32:P32"/>
    <mergeCell ref="Q32:AD32"/>
    <mergeCell ref="Q33:V33"/>
    <mergeCell ref="W33:Z33"/>
    <mergeCell ref="AA33:AD33"/>
    <mergeCell ref="A34:A35"/>
    <mergeCell ref="B34:B35"/>
    <mergeCell ref="Q34:V35"/>
    <mergeCell ref="W34:Z35"/>
    <mergeCell ref="AA34:AD35"/>
    <mergeCell ref="A36:A37"/>
    <mergeCell ref="B36:B37"/>
    <mergeCell ref="C36:P36"/>
    <mergeCell ref="Q36:AD36"/>
    <mergeCell ref="Q37:AD37"/>
    <mergeCell ref="A38:A39"/>
    <mergeCell ref="B38:B39"/>
    <mergeCell ref="Q38:AD39"/>
    <mergeCell ref="A48:A49"/>
    <mergeCell ref="B48:B49"/>
    <mergeCell ref="Q48:AD49"/>
    <mergeCell ref="A40:A41"/>
    <mergeCell ref="B40:B41"/>
    <mergeCell ref="Q40:AD41"/>
    <mergeCell ref="A42:A43"/>
    <mergeCell ref="B42:B43"/>
    <mergeCell ref="Q42:AD43"/>
    <mergeCell ref="A46:A47"/>
    <mergeCell ref="A44:A45"/>
    <mergeCell ref="B44:B45"/>
    <mergeCell ref="B46:B47"/>
  </mergeCells>
  <dataValidations count="3">
    <dataValidation type="textLength" operator="lessThanOrEqual" allowBlank="1" showInputMessage="1" showErrorMessage="1" errorTitle="Máximo 2.000 caracteres" error="Máximo 2.000 caracteres" sqref="Q38:Q44 Q46 Q48:AD49 R38:AD43 AA34 Q34 W34" xr:uid="{00000000-0002-0000-0000-000000000000}">
      <formula1>2000</formula1>
    </dataValidation>
    <dataValidation type="textLength" operator="lessThanOrEqual" allowBlank="1" showInputMessage="1" showErrorMessage="1" errorTitle="Máximo 2.000 caracteres" error="Máximo 2.000 caracteres" promptTitle="2.000 caracteres" sqref="Q30:AD30" xr:uid="{00000000-0002-0000-0000-000001000000}">
      <formula1>2000</formula1>
    </dataValidation>
    <dataValidation type="list" allowBlank="1" showInputMessage="1" showErrorMessage="1" sqref="C7:C9" xr:uid="{00000000-0002-0000-0000-000002000000}">
      <formula1>$C$21:$N$21</formula1>
    </dataValidation>
  </dataValidations>
  <pageMargins left="0.25" right="0.25" top="0.75" bottom="0.75" header="0.3" footer="0.3"/>
  <pageSetup scale="27" fitToHeight="0" orientation="landscape"/>
  <drawing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
  <sheetViews>
    <sheetView workbookViewId="0"/>
  </sheetViews>
  <sheetFormatPr baseColWidth="10" defaultColWidth="8.81640625" defaultRowHeight="14.5" x14ac:dyDescent="0.35"/>
  <cols>
    <col min="1" max="256" width="11.453125" customWidth="1"/>
  </cols>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N46"/>
  <sheetViews>
    <sheetView zoomScale="90" zoomScaleNormal="90" workbookViewId="0">
      <selection activeCell="P9" sqref="P9"/>
    </sheetView>
  </sheetViews>
  <sheetFormatPr baseColWidth="10" defaultColWidth="8.81640625" defaultRowHeight="14.5" x14ac:dyDescent="0.35"/>
  <cols>
    <col min="1" max="2" width="11.453125" customWidth="1"/>
    <col min="3" max="3" width="6.7265625" customWidth="1"/>
    <col min="4" max="4" width="8.7265625" customWidth="1"/>
    <col min="5" max="5" width="10.7265625" customWidth="1"/>
    <col min="6" max="256" width="11.453125" customWidth="1"/>
  </cols>
  <sheetData>
    <row r="1" spans="1:14" x14ac:dyDescent="0.35">
      <c r="B1" t="s">
        <v>515</v>
      </c>
      <c r="C1" s="635" t="s">
        <v>516</v>
      </c>
      <c r="D1" s="635"/>
      <c r="E1" s="635"/>
      <c r="F1" s="635"/>
      <c r="G1" s="636" t="s">
        <v>517</v>
      </c>
      <c r="H1" s="637"/>
      <c r="I1" s="637"/>
      <c r="J1" s="638"/>
      <c r="K1" s="634" t="s">
        <v>518</v>
      </c>
      <c r="L1" s="634"/>
      <c r="M1" s="634"/>
      <c r="N1" s="634"/>
    </row>
    <row r="2" spans="1:14" x14ac:dyDescent="0.35">
      <c r="C2" s="4"/>
      <c r="D2" s="4"/>
      <c r="E2" s="4"/>
      <c r="F2" s="4" t="s">
        <v>519</v>
      </c>
      <c r="G2" s="30"/>
      <c r="H2" s="4"/>
      <c r="I2" s="4"/>
      <c r="J2" s="31" t="s">
        <v>519</v>
      </c>
      <c r="K2" s="4"/>
      <c r="L2" s="4"/>
      <c r="M2" s="4"/>
      <c r="N2" s="4" t="s">
        <v>519</v>
      </c>
    </row>
    <row r="3" spans="1:14" x14ac:dyDescent="0.35">
      <c r="A3" s="633" t="s">
        <v>520</v>
      </c>
      <c r="B3" s="5">
        <v>1</v>
      </c>
      <c r="C3" s="6">
        <v>0.05</v>
      </c>
      <c r="D3" s="6">
        <v>0.05</v>
      </c>
      <c r="E3" s="6">
        <v>0.1</v>
      </c>
      <c r="F3" s="7">
        <f>(C3+D3+E3)</f>
        <v>0.2</v>
      </c>
      <c r="G3" s="32">
        <v>0.1</v>
      </c>
      <c r="H3" s="6">
        <v>0.1</v>
      </c>
      <c r="I3" s="6">
        <v>0.1</v>
      </c>
      <c r="J3" s="33">
        <f>(G3+H3+I3)</f>
        <v>0.30000000000000004</v>
      </c>
      <c r="K3" s="1">
        <v>0.1</v>
      </c>
      <c r="L3" s="1">
        <v>0.1</v>
      </c>
      <c r="M3" s="1">
        <v>0.1</v>
      </c>
      <c r="N3" s="2">
        <f>K3+L3+M3</f>
        <v>0.30000000000000004</v>
      </c>
    </row>
    <row r="4" spans="1:14" x14ac:dyDescent="0.35">
      <c r="A4" s="633"/>
      <c r="B4" s="5">
        <v>2</v>
      </c>
      <c r="C4" s="6">
        <v>0.05</v>
      </c>
      <c r="D4" s="6">
        <v>0.05</v>
      </c>
      <c r="E4" s="6">
        <v>0.1</v>
      </c>
      <c r="F4" s="7">
        <f>(C4+D4+E4)</f>
        <v>0.2</v>
      </c>
      <c r="G4" s="32">
        <v>0.1</v>
      </c>
      <c r="H4" s="6">
        <v>0.1</v>
      </c>
      <c r="I4" s="6">
        <v>0.1</v>
      </c>
      <c r="J4" s="33">
        <f>(G4+H4+I4)</f>
        <v>0.30000000000000004</v>
      </c>
      <c r="K4" s="1">
        <v>0.1</v>
      </c>
      <c r="L4" s="1">
        <v>0.1</v>
      </c>
      <c r="M4" s="1">
        <v>0.1</v>
      </c>
      <c r="N4" s="2">
        <f>K4+L4+M4</f>
        <v>0.30000000000000004</v>
      </c>
    </row>
    <row r="5" spans="1:14" x14ac:dyDescent="0.35">
      <c r="A5" s="633"/>
      <c r="B5" s="5">
        <v>3</v>
      </c>
      <c r="C5" s="6">
        <v>0.05</v>
      </c>
      <c r="D5" s="6">
        <v>0.05</v>
      </c>
      <c r="E5" s="6">
        <v>0.1</v>
      </c>
      <c r="F5" s="7">
        <f>(C5+D5+E5)</f>
        <v>0.2</v>
      </c>
      <c r="G5" s="32">
        <v>0.1</v>
      </c>
      <c r="H5" s="6">
        <v>0.1</v>
      </c>
      <c r="I5" s="6">
        <v>0.1</v>
      </c>
      <c r="J5" s="33">
        <f>(G5+H5+I5)</f>
        <v>0.30000000000000004</v>
      </c>
      <c r="K5" s="24"/>
      <c r="L5" s="5"/>
      <c r="M5" s="5"/>
      <c r="N5" s="5"/>
    </row>
    <row r="6" spans="1:14" x14ac:dyDescent="0.35">
      <c r="A6" s="633"/>
      <c r="B6" s="5">
        <v>4</v>
      </c>
      <c r="C6" s="6">
        <v>0.1</v>
      </c>
      <c r="D6" s="6">
        <v>0.1</v>
      </c>
      <c r="E6" s="6">
        <v>0.2</v>
      </c>
      <c r="F6" s="7">
        <f>(C6+D6+E6)</f>
        <v>0.4</v>
      </c>
      <c r="G6" s="32">
        <v>0</v>
      </c>
      <c r="H6" s="6">
        <v>0</v>
      </c>
      <c r="I6" s="6">
        <v>0.1</v>
      </c>
      <c r="J6" s="33">
        <f>(G6+H6+I6)</f>
        <v>0.1</v>
      </c>
      <c r="K6" s="24"/>
      <c r="L6" s="5"/>
      <c r="M6" s="5"/>
      <c r="N6" s="5"/>
    </row>
    <row r="7" spans="1:14" x14ac:dyDescent="0.35">
      <c r="A7" s="633"/>
      <c r="B7" s="5">
        <v>5</v>
      </c>
      <c r="C7" s="6">
        <v>0</v>
      </c>
      <c r="D7" s="6">
        <v>0</v>
      </c>
      <c r="E7" s="6">
        <v>0</v>
      </c>
      <c r="F7" s="7">
        <f>(C7+D7+E7)</f>
        <v>0</v>
      </c>
      <c r="G7" s="32">
        <v>0</v>
      </c>
      <c r="H7" s="6">
        <v>0</v>
      </c>
      <c r="I7" s="6">
        <v>0</v>
      </c>
      <c r="J7" s="33">
        <f>(G7+H7+I7)</f>
        <v>0</v>
      </c>
      <c r="K7" s="24"/>
      <c r="L7" s="5"/>
      <c r="M7" s="5"/>
      <c r="N7" s="5"/>
    </row>
    <row r="8" spans="1:14" x14ac:dyDescent="0.35">
      <c r="A8" s="633" t="s">
        <v>521</v>
      </c>
      <c r="B8" s="9">
        <v>6</v>
      </c>
      <c r="C8" s="10">
        <v>0.1</v>
      </c>
      <c r="D8" s="10">
        <v>0.1</v>
      </c>
      <c r="E8" s="10">
        <v>0.1</v>
      </c>
      <c r="F8" s="11">
        <f>C8+D8+E8</f>
        <v>0.30000000000000004</v>
      </c>
      <c r="G8" s="34"/>
      <c r="H8" s="9"/>
      <c r="I8" s="9"/>
      <c r="J8" s="35"/>
      <c r="K8" s="25"/>
      <c r="L8" s="9"/>
      <c r="M8" s="9"/>
      <c r="N8" s="9"/>
    </row>
    <row r="9" spans="1:14" x14ac:dyDescent="0.35">
      <c r="A9" s="633"/>
      <c r="B9" s="9">
        <v>7</v>
      </c>
      <c r="C9" s="9"/>
      <c r="D9" s="9"/>
      <c r="E9" s="9"/>
      <c r="F9" s="19"/>
      <c r="G9" s="36"/>
      <c r="H9" s="9"/>
      <c r="I9" s="9"/>
      <c r="J9" s="35"/>
      <c r="K9" s="25"/>
      <c r="L9" s="9"/>
      <c r="M9" s="9"/>
      <c r="N9" s="9"/>
    </row>
    <row r="10" spans="1:14" x14ac:dyDescent="0.35">
      <c r="A10" s="633"/>
      <c r="B10" s="9">
        <v>8</v>
      </c>
      <c r="C10" s="9"/>
      <c r="D10" s="9"/>
      <c r="E10" s="9"/>
      <c r="F10" s="19"/>
      <c r="G10" s="36"/>
      <c r="H10" s="9"/>
      <c r="I10" s="9"/>
      <c r="J10" s="35"/>
      <c r="K10" s="25"/>
      <c r="L10" s="9"/>
      <c r="M10" s="9"/>
      <c r="N10" s="9"/>
    </row>
    <row r="11" spans="1:14" x14ac:dyDescent="0.35">
      <c r="A11" s="633"/>
      <c r="B11" s="9">
        <v>9</v>
      </c>
      <c r="C11" s="9"/>
      <c r="D11" s="9"/>
      <c r="E11" s="9"/>
      <c r="F11" s="19"/>
      <c r="G11" s="36"/>
      <c r="H11" s="9"/>
      <c r="I11" s="9"/>
      <c r="J11" s="35"/>
      <c r="K11" s="25"/>
      <c r="L11" s="9"/>
      <c r="M11" s="9"/>
      <c r="N11" s="9"/>
    </row>
    <row r="12" spans="1:14" x14ac:dyDescent="0.35">
      <c r="A12" s="633" t="s">
        <v>522</v>
      </c>
      <c r="B12" s="14">
        <v>10</v>
      </c>
      <c r="C12" s="14"/>
      <c r="D12" s="14"/>
      <c r="E12" s="14"/>
      <c r="F12" s="20"/>
      <c r="G12" s="37"/>
      <c r="H12" s="14"/>
      <c r="I12" s="14"/>
      <c r="J12" s="38"/>
      <c r="K12" s="26"/>
      <c r="L12" s="14"/>
      <c r="M12" s="14"/>
      <c r="N12" s="14"/>
    </row>
    <row r="13" spans="1:14" x14ac:dyDescent="0.35">
      <c r="A13" s="633"/>
      <c r="B13" s="14">
        <v>11</v>
      </c>
      <c r="C13" s="14"/>
      <c r="D13" s="14"/>
      <c r="E13" s="14"/>
      <c r="F13" s="20"/>
      <c r="G13" s="37"/>
      <c r="H13" s="14"/>
      <c r="I13" s="14"/>
      <c r="J13" s="38"/>
      <c r="K13" s="26"/>
      <c r="L13" s="14"/>
      <c r="M13" s="14"/>
      <c r="N13" s="14"/>
    </row>
    <row r="14" spans="1:14" x14ac:dyDescent="0.35">
      <c r="A14" s="633"/>
      <c r="B14" s="14">
        <v>12</v>
      </c>
      <c r="C14" s="14"/>
      <c r="D14" s="14"/>
      <c r="E14" s="14"/>
      <c r="F14" s="20"/>
      <c r="G14" s="37"/>
      <c r="H14" s="14"/>
      <c r="I14" s="14"/>
      <c r="J14" s="38"/>
      <c r="K14" s="26"/>
      <c r="L14" s="14"/>
      <c r="M14" s="14"/>
      <c r="N14" s="14"/>
    </row>
    <row r="15" spans="1:14" x14ac:dyDescent="0.35">
      <c r="A15" s="633"/>
      <c r="B15" s="14">
        <v>13</v>
      </c>
      <c r="C15" s="14"/>
      <c r="D15" s="14"/>
      <c r="E15" s="14"/>
      <c r="F15" s="20"/>
      <c r="G15" s="37"/>
      <c r="H15" s="14"/>
      <c r="I15" s="14"/>
      <c r="J15" s="38"/>
      <c r="K15" s="26"/>
      <c r="L15" s="14"/>
      <c r="M15" s="14"/>
      <c r="N15" s="14"/>
    </row>
    <row r="16" spans="1:14" x14ac:dyDescent="0.35">
      <c r="A16" s="633" t="s">
        <v>523</v>
      </c>
      <c r="B16" s="15">
        <v>14</v>
      </c>
      <c r="C16" s="15"/>
      <c r="D16" s="15"/>
      <c r="E16" s="15"/>
      <c r="F16" s="21"/>
      <c r="G16" s="39"/>
      <c r="H16" s="15"/>
      <c r="I16" s="15"/>
      <c r="J16" s="40"/>
      <c r="K16" s="27"/>
      <c r="L16" s="15"/>
      <c r="M16" s="15"/>
      <c r="N16" s="15"/>
    </row>
    <row r="17" spans="1:14" x14ac:dyDescent="0.35">
      <c r="A17" s="633"/>
      <c r="B17" s="15">
        <v>15</v>
      </c>
      <c r="C17" s="15"/>
      <c r="D17" s="15"/>
      <c r="E17" s="15"/>
      <c r="F17" s="21"/>
      <c r="G17" s="39"/>
      <c r="H17" s="15"/>
      <c r="I17" s="15"/>
      <c r="J17" s="40"/>
      <c r="K17" s="27"/>
      <c r="L17" s="15"/>
      <c r="M17" s="15"/>
      <c r="N17" s="15"/>
    </row>
    <row r="18" spans="1:14" x14ac:dyDescent="0.35">
      <c r="A18" s="633"/>
      <c r="B18" s="15">
        <v>16</v>
      </c>
      <c r="C18" s="15"/>
      <c r="D18" s="15"/>
      <c r="E18" s="15"/>
      <c r="F18" s="21"/>
      <c r="G18" s="39"/>
      <c r="H18" s="15"/>
      <c r="I18" s="15"/>
      <c r="J18" s="40"/>
      <c r="K18" s="27"/>
      <c r="L18" s="15"/>
      <c r="M18" s="15"/>
      <c r="N18" s="15"/>
    </row>
    <row r="19" spans="1:14" x14ac:dyDescent="0.35">
      <c r="A19" s="633" t="s">
        <v>524</v>
      </c>
      <c r="B19" s="18">
        <v>17</v>
      </c>
      <c r="C19" s="18"/>
      <c r="D19" s="18"/>
      <c r="E19" s="18"/>
      <c r="F19" s="22"/>
      <c r="G19" s="41"/>
      <c r="H19" s="18"/>
      <c r="I19" s="18"/>
      <c r="J19" s="42"/>
      <c r="K19" s="28"/>
      <c r="L19" s="18"/>
      <c r="M19" s="18"/>
      <c r="N19" s="18"/>
    </row>
    <row r="20" spans="1:14" x14ac:dyDescent="0.35">
      <c r="A20" s="633"/>
      <c r="B20" s="18">
        <v>18</v>
      </c>
      <c r="C20" s="18"/>
      <c r="D20" s="18"/>
      <c r="E20" s="18"/>
      <c r="F20" s="22"/>
      <c r="G20" s="41"/>
      <c r="H20" s="18"/>
      <c r="I20" s="18"/>
      <c r="J20" s="42"/>
      <c r="K20" s="28"/>
      <c r="L20" s="18"/>
      <c r="M20" s="18"/>
      <c r="N20" s="18"/>
    </row>
    <row r="21" spans="1:14" x14ac:dyDescent="0.35">
      <c r="A21" s="633"/>
      <c r="B21" s="18">
        <v>19</v>
      </c>
      <c r="C21" s="18"/>
      <c r="D21" s="18"/>
      <c r="E21" s="18"/>
      <c r="F21" s="22"/>
      <c r="G21" s="41"/>
      <c r="H21" s="18"/>
      <c r="I21" s="18"/>
      <c r="J21" s="42"/>
      <c r="K21" s="28"/>
      <c r="L21" s="18"/>
      <c r="M21" s="18"/>
      <c r="N21" s="18"/>
    </row>
    <row r="22" spans="1:14" x14ac:dyDescent="0.35">
      <c r="A22" s="633"/>
      <c r="B22" s="18">
        <v>20</v>
      </c>
      <c r="C22" s="18"/>
      <c r="D22" s="18"/>
      <c r="E22" s="18"/>
      <c r="F22" s="22"/>
      <c r="G22" s="41"/>
      <c r="H22" s="18"/>
      <c r="I22" s="18"/>
      <c r="J22" s="42"/>
      <c r="K22" s="28"/>
      <c r="L22" s="18"/>
      <c r="M22" s="18"/>
      <c r="N22" s="18"/>
    </row>
    <row r="23" spans="1:14" x14ac:dyDescent="0.35">
      <c r="A23" s="633" t="s">
        <v>525</v>
      </c>
      <c r="B23" s="13">
        <v>21</v>
      </c>
      <c r="C23" s="13"/>
      <c r="D23" s="13"/>
      <c r="E23" s="13"/>
      <c r="F23" s="23"/>
      <c r="G23" s="43"/>
      <c r="H23" s="13"/>
      <c r="I23" s="13"/>
      <c r="J23" s="44"/>
      <c r="K23" s="29"/>
      <c r="L23" s="13"/>
      <c r="M23" s="13"/>
      <c r="N23" s="13"/>
    </row>
    <row r="24" spans="1:14" x14ac:dyDescent="0.35">
      <c r="A24" s="633"/>
      <c r="B24" s="13">
        <v>22</v>
      </c>
      <c r="C24" s="13"/>
      <c r="D24" s="13"/>
      <c r="E24" s="13"/>
      <c r="F24" s="23"/>
      <c r="G24" s="43"/>
      <c r="H24" s="13"/>
      <c r="I24" s="13"/>
      <c r="J24" s="44"/>
      <c r="K24" s="29"/>
      <c r="L24" s="13"/>
      <c r="M24" s="13"/>
      <c r="N24" s="13"/>
    </row>
    <row r="25" spans="1:14" x14ac:dyDescent="0.35">
      <c r="A25" s="633"/>
      <c r="B25" s="13">
        <v>23</v>
      </c>
      <c r="C25" s="13"/>
      <c r="D25" s="13"/>
      <c r="E25" s="13"/>
      <c r="F25" s="23"/>
      <c r="G25" s="43"/>
      <c r="H25" s="13"/>
      <c r="I25" s="13"/>
      <c r="J25" s="44"/>
      <c r="K25" s="29"/>
      <c r="L25" s="13"/>
      <c r="M25" s="13"/>
      <c r="N25" s="13"/>
    </row>
    <row r="26" spans="1:14" x14ac:dyDescent="0.35">
      <c r="A26" s="633"/>
      <c r="B26" s="13">
        <v>24</v>
      </c>
      <c r="C26" s="13"/>
      <c r="D26" s="13"/>
      <c r="E26" s="13"/>
      <c r="F26" s="23"/>
      <c r="G26" s="43"/>
      <c r="H26" s="13"/>
      <c r="I26" s="13"/>
      <c r="J26" s="44"/>
      <c r="K26" s="29"/>
      <c r="L26" s="13"/>
      <c r="M26" s="13"/>
      <c r="N26" s="13"/>
    </row>
    <row r="27" spans="1:14" x14ac:dyDescent="0.35">
      <c r="A27" s="633" t="s">
        <v>526</v>
      </c>
      <c r="B27" s="9">
        <v>25</v>
      </c>
      <c r="C27" s="9"/>
      <c r="D27" s="9"/>
      <c r="E27" s="9"/>
      <c r="F27" s="9"/>
      <c r="G27" s="9"/>
      <c r="H27" s="9"/>
      <c r="I27" s="9"/>
      <c r="J27" s="9"/>
      <c r="K27" s="9"/>
      <c r="L27" s="9"/>
      <c r="M27" s="9"/>
      <c r="N27" s="9"/>
    </row>
    <row r="28" spans="1:14" x14ac:dyDescent="0.35">
      <c r="A28" s="633"/>
      <c r="B28" s="9">
        <v>26</v>
      </c>
      <c r="C28" s="9"/>
      <c r="D28" s="9"/>
      <c r="E28" s="9"/>
      <c r="F28" s="9"/>
      <c r="G28" s="9"/>
      <c r="H28" s="9"/>
      <c r="I28" s="9"/>
      <c r="J28" s="9"/>
      <c r="K28" s="9"/>
      <c r="L28" s="9"/>
      <c r="M28" s="9"/>
      <c r="N28" s="9"/>
    </row>
    <row r="29" spans="1:14" x14ac:dyDescent="0.35">
      <c r="A29" s="633"/>
      <c r="B29" s="9">
        <v>27</v>
      </c>
      <c r="C29" s="9"/>
      <c r="D29" s="9"/>
      <c r="E29" s="9"/>
      <c r="F29" s="9"/>
      <c r="G29" s="9"/>
      <c r="H29" s="9"/>
      <c r="I29" s="9"/>
      <c r="J29" s="9"/>
      <c r="K29" s="9"/>
      <c r="L29" s="9"/>
      <c r="M29" s="9"/>
      <c r="N29" s="9"/>
    </row>
    <row r="30" spans="1:14" x14ac:dyDescent="0.35">
      <c r="A30" s="633"/>
      <c r="B30" s="9">
        <v>28</v>
      </c>
      <c r="C30" s="9"/>
      <c r="D30" s="9"/>
      <c r="E30" s="9"/>
      <c r="F30" s="9"/>
      <c r="G30" s="9"/>
      <c r="H30" s="9"/>
      <c r="I30" s="9"/>
      <c r="J30" s="9"/>
      <c r="K30" s="9"/>
      <c r="L30" s="9"/>
      <c r="M30" s="9"/>
      <c r="N30" s="9"/>
    </row>
    <row r="31" spans="1:14" x14ac:dyDescent="0.35">
      <c r="A31" s="633"/>
      <c r="B31" s="9">
        <v>29</v>
      </c>
      <c r="C31" s="9"/>
      <c r="D31" s="9"/>
      <c r="E31" s="9"/>
      <c r="F31" s="9"/>
      <c r="G31" s="9"/>
      <c r="H31" s="9"/>
      <c r="I31" s="9"/>
      <c r="J31" s="9"/>
      <c r="K31" s="9"/>
      <c r="L31" s="9"/>
      <c r="M31" s="9"/>
      <c r="N31" s="9"/>
    </row>
    <row r="32" spans="1:14" x14ac:dyDescent="0.35">
      <c r="A32" s="633" t="s">
        <v>527</v>
      </c>
      <c r="B32" s="16">
        <v>30</v>
      </c>
      <c r="C32" s="16"/>
      <c r="D32" s="16"/>
      <c r="E32" s="16"/>
      <c r="F32" s="16"/>
      <c r="G32" s="16"/>
      <c r="H32" s="16"/>
      <c r="I32" s="16"/>
      <c r="J32" s="16"/>
      <c r="K32" s="16"/>
      <c r="L32" s="16"/>
      <c r="M32" s="16"/>
      <c r="N32" s="16"/>
    </row>
    <row r="33" spans="1:14" x14ac:dyDescent="0.35">
      <c r="A33" s="633"/>
      <c r="B33" s="16">
        <v>31</v>
      </c>
      <c r="C33" s="16"/>
      <c r="D33" s="16"/>
      <c r="E33" s="16"/>
      <c r="F33" s="16"/>
      <c r="G33" s="16"/>
      <c r="H33" s="16"/>
      <c r="I33" s="16"/>
      <c r="J33" s="16"/>
      <c r="K33" s="16"/>
      <c r="L33" s="16"/>
      <c r="M33" s="16"/>
      <c r="N33" s="16"/>
    </row>
    <row r="34" spans="1:14" x14ac:dyDescent="0.35">
      <c r="A34" s="633"/>
      <c r="B34" s="16">
        <v>32</v>
      </c>
      <c r="C34" s="16"/>
      <c r="D34" s="16"/>
      <c r="E34" s="16"/>
      <c r="F34" s="16"/>
      <c r="G34" s="16"/>
      <c r="H34" s="16"/>
      <c r="I34" s="16"/>
      <c r="J34" s="16"/>
      <c r="K34" s="16"/>
      <c r="L34" s="16"/>
      <c r="M34" s="16"/>
      <c r="N34" s="16"/>
    </row>
    <row r="35" spans="1:14" x14ac:dyDescent="0.35">
      <c r="A35" s="633" t="s">
        <v>528</v>
      </c>
      <c r="B35" s="17">
        <v>33</v>
      </c>
      <c r="C35" s="14"/>
      <c r="D35" s="14"/>
      <c r="E35" s="14"/>
      <c r="F35" s="14"/>
      <c r="G35" s="14"/>
      <c r="H35" s="14"/>
      <c r="I35" s="14"/>
      <c r="J35" s="14"/>
      <c r="K35" s="14"/>
      <c r="L35" s="14"/>
      <c r="M35" s="14"/>
      <c r="N35" s="14"/>
    </row>
    <row r="36" spans="1:14" x14ac:dyDescent="0.35">
      <c r="A36" s="633"/>
      <c r="B36" s="14">
        <v>34</v>
      </c>
      <c r="C36" s="14"/>
      <c r="D36" s="14"/>
      <c r="E36" s="14"/>
      <c r="F36" s="14"/>
      <c r="G36" s="14"/>
      <c r="H36" s="14"/>
      <c r="I36" s="14"/>
      <c r="J36" s="14"/>
      <c r="K36" s="14"/>
      <c r="L36" s="14"/>
      <c r="M36" s="14"/>
      <c r="N36" s="14"/>
    </row>
    <row r="37" spans="1:14" x14ac:dyDescent="0.35">
      <c r="A37" s="633"/>
      <c r="B37" s="45">
        <v>35</v>
      </c>
      <c r="C37" s="14"/>
      <c r="D37" s="14"/>
      <c r="E37" s="14"/>
      <c r="F37" s="14"/>
      <c r="G37" s="14"/>
      <c r="H37" s="14"/>
      <c r="I37" s="14"/>
      <c r="J37" s="14"/>
      <c r="K37" s="14"/>
      <c r="L37" s="14"/>
      <c r="M37" s="14"/>
      <c r="N37" s="14"/>
    </row>
    <row r="38" spans="1:14" x14ac:dyDescent="0.35">
      <c r="A38" s="633" t="s">
        <v>529</v>
      </c>
      <c r="B38" s="8">
        <v>36</v>
      </c>
      <c r="C38" s="8"/>
      <c r="D38" s="8"/>
      <c r="E38" s="8"/>
      <c r="F38" s="8"/>
      <c r="G38" s="8"/>
      <c r="H38" s="8"/>
      <c r="I38" s="8"/>
      <c r="J38" s="8"/>
      <c r="K38" s="8"/>
      <c r="L38" s="8"/>
      <c r="M38" s="8"/>
      <c r="N38" s="8"/>
    </row>
    <row r="39" spans="1:14" x14ac:dyDescent="0.35">
      <c r="A39" s="633"/>
      <c r="B39" s="8">
        <v>37</v>
      </c>
      <c r="C39" s="8"/>
      <c r="D39" s="8"/>
      <c r="E39" s="8"/>
      <c r="F39" s="8"/>
      <c r="G39" s="8"/>
      <c r="H39" s="8"/>
      <c r="I39" s="8"/>
      <c r="J39" s="8"/>
      <c r="K39" s="8"/>
      <c r="L39" s="8"/>
      <c r="M39" s="8"/>
      <c r="N39" s="8"/>
    </row>
    <row r="40" spans="1:14" x14ac:dyDescent="0.35">
      <c r="A40" s="633"/>
      <c r="B40" s="8">
        <v>38</v>
      </c>
      <c r="C40" s="8"/>
      <c r="D40" s="8"/>
      <c r="E40" s="8"/>
      <c r="F40" s="8"/>
      <c r="G40" s="8"/>
      <c r="H40" s="8"/>
      <c r="I40" s="8"/>
      <c r="J40" s="8"/>
      <c r="K40" s="8"/>
      <c r="L40" s="8"/>
      <c r="M40" s="8"/>
      <c r="N40" s="8"/>
    </row>
    <row r="41" spans="1:14" x14ac:dyDescent="0.35">
      <c r="A41" s="639" t="s">
        <v>530</v>
      </c>
      <c r="B41" s="46">
        <v>39</v>
      </c>
      <c r="C41" s="47"/>
      <c r="D41" s="47"/>
      <c r="E41" s="47"/>
      <c r="F41" s="47"/>
      <c r="G41" s="47"/>
      <c r="H41" s="47"/>
      <c r="I41" s="47"/>
      <c r="J41" s="47"/>
      <c r="K41" s="47"/>
      <c r="L41" s="47"/>
      <c r="M41" s="47"/>
      <c r="N41" s="47"/>
    </row>
    <row r="42" spans="1:14" x14ac:dyDescent="0.35">
      <c r="A42" s="639"/>
      <c r="B42" s="47">
        <v>40</v>
      </c>
      <c r="C42" s="47"/>
      <c r="D42" s="47"/>
      <c r="E42" s="47"/>
      <c r="F42" s="47"/>
      <c r="G42" s="47"/>
      <c r="H42" s="47"/>
      <c r="I42" s="47"/>
      <c r="J42" s="47"/>
      <c r="K42" s="47"/>
      <c r="L42" s="47"/>
      <c r="M42" s="47"/>
      <c r="N42" s="47"/>
    </row>
    <row r="43" spans="1:14" x14ac:dyDescent="0.35">
      <c r="A43" s="639"/>
      <c r="B43" s="47">
        <v>41</v>
      </c>
      <c r="C43" s="47"/>
      <c r="D43" s="47"/>
      <c r="E43" s="47"/>
      <c r="F43" s="47"/>
      <c r="G43" s="47"/>
      <c r="H43" s="47"/>
      <c r="I43" s="47"/>
      <c r="J43" s="47"/>
      <c r="K43" s="47"/>
      <c r="L43" s="47"/>
      <c r="M43" s="47"/>
      <c r="N43" s="47"/>
    </row>
    <row r="44" spans="1:14" x14ac:dyDescent="0.35">
      <c r="A44" s="639"/>
      <c r="B44" s="48">
        <v>42</v>
      </c>
      <c r="C44" s="47"/>
      <c r="D44" s="47"/>
      <c r="E44" s="47"/>
      <c r="F44" s="47"/>
      <c r="G44" s="47"/>
      <c r="H44" s="47"/>
      <c r="I44" s="47"/>
      <c r="J44" s="47"/>
      <c r="K44" s="47"/>
      <c r="L44" s="47"/>
      <c r="M44" s="47"/>
      <c r="N44" s="47"/>
    </row>
    <row r="45" spans="1:14" x14ac:dyDescent="0.35">
      <c r="A45" s="632" t="s">
        <v>531</v>
      </c>
      <c r="B45" s="12">
        <v>43</v>
      </c>
      <c r="C45" s="12"/>
      <c r="D45" s="12"/>
      <c r="E45" s="12"/>
      <c r="F45" s="12"/>
      <c r="G45" s="12"/>
      <c r="H45" s="12"/>
      <c r="I45" s="12"/>
      <c r="J45" s="12"/>
      <c r="K45" s="12"/>
      <c r="L45" s="12"/>
      <c r="M45" s="12"/>
      <c r="N45" s="12"/>
    </row>
    <row r="46" spans="1:14" x14ac:dyDescent="0.35">
      <c r="A46" s="632"/>
      <c r="B46" s="12">
        <v>44</v>
      </c>
      <c r="C46" s="12"/>
      <c r="D46" s="12"/>
      <c r="E46" s="12"/>
      <c r="F46" s="12"/>
      <c r="G46" s="12"/>
      <c r="H46" s="12"/>
      <c r="I46" s="12"/>
      <c r="J46" s="12"/>
      <c r="K46" s="12"/>
      <c r="L46" s="12"/>
      <c r="M46" s="12"/>
      <c r="N46" s="12"/>
    </row>
  </sheetData>
  <mergeCells count="15">
    <mergeCell ref="A45:A46"/>
    <mergeCell ref="A23:A26"/>
    <mergeCell ref="K1:N1"/>
    <mergeCell ref="A3:A7"/>
    <mergeCell ref="A8:A11"/>
    <mergeCell ref="A12:A15"/>
    <mergeCell ref="A16:A18"/>
    <mergeCell ref="A19:A22"/>
    <mergeCell ref="C1:F1"/>
    <mergeCell ref="G1:J1"/>
    <mergeCell ref="A27:A31"/>
    <mergeCell ref="A32:A34"/>
    <mergeCell ref="A35:A37"/>
    <mergeCell ref="A38:A40"/>
    <mergeCell ref="A41:A4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39997558519241921"/>
    <pageSetUpPr fitToPage="1"/>
  </sheetPr>
  <dimension ref="A1:AO44"/>
  <sheetViews>
    <sheetView showGridLines="0" topLeftCell="F29" zoomScale="50" zoomScaleNormal="50" workbookViewId="0">
      <selection activeCell="Q42" sqref="Q42:AD43"/>
    </sheetView>
  </sheetViews>
  <sheetFormatPr baseColWidth="10" defaultColWidth="10.7265625" defaultRowHeight="14.5" x14ac:dyDescent="0.35"/>
  <cols>
    <col min="1" max="1" width="40" style="50" customWidth="1"/>
    <col min="2" max="2" width="15.453125" style="50" customWidth="1"/>
    <col min="3" max="4" width="13.81640625" style="50" customWidth="1"/>
    <col min="5" max="5" width="13.1796875" style="50" customWidth="1"/>
    <col min="6" max="6" width="14.1796875" style="50" customWidth="1"/>
    <col min="7" max="14" width="12.26953125" style="50" customWidth="1"/>
    <col min="15" max="15" width="14.26953125" style="50" customWidth="1"/>
    <col min="16" max="16" width="13.453125" style="50" customWidth="1"/>
    <col min="17" max="17" width="15.7265625" style="50" customWidth="1"/>
    <col min="18" max="28" width="13.453125" style="50" customWidth="1"/>
    <col min="29" max="29" width="15.7265625" style="50" customWidth="1"/>
    <col min="30" max="30" width="15.81640625" style="50" customWidth="1"/>
    <col min="31" max="31" width="6.453125" style="50" bestFit="1" customWidth="1"/>
    <col min="32" max="32" width="22.81640625" style="50" customWidth="1"/>
    <col min="33" max="33" width="18.453125" style="50" bestFit="1" customWidth="1"/>
    <col min="34" max="34" width="8.453125" style="50" customWidth="1"/>
    <col min="35" max="35" width="18.453125" style="50" bestFit="1" customWidth="1"/>
    <col min="36" max="36" width="5.54296875" style="50" customWidth="1"/>
    <col min="37" max="37" width="18.453125" style="50" bestFit="1" customWidth="1"/>
    <col min="38" max="38" width="4.453125" style="50" customWidth="1"/>
    <col min="39" max="39" width="23" style="50" bestFit="1" customWidth="1"/>
    <col min="40" max="40" width="10.7265625" style="50"/>
    <col min="41" max="41" width="18.453125" style="50" bestFit="1" customWidth="1"/>
    <col min="42" max="42" width="16.1796875" style="50" customWidth="1"/>
    <col min="43" max="16384" width="10.7265625" style="50"/>
  </cols>
  <sheetData>
    <row r="1" spans="1:30" ht="32.25" customHeight="1" x14ac:dyDescent="0.35">
      <c r="A1" s="336"/>
      <c r="B1" s="339" t="s">
        <v>0</v>
      </c>
      <c r="C1" s="340"/>
      <c r="D1" s="340"/>
      <c r="E1" s="340"/>
      <c r="F1" s="340"/>
      <c r="G1" s="340"/>
      <c r="H1" s="340"/>
      <c r="I1" s="340"/>
      <c r="J1" s="340"/>
      <c r="K1" s="340"/>
      <c r="L1" s="340"/>
      <c r="M1" s="340"/>
      <c r="N1" s="340"/>
      <c r="O1" s="340"/>
      <c r="P1" s="340"/>
      <c r="Q1" s="340"/>
      <c r="R1" s="340"/>
      <c r="S1" s="340"/>
      <c r="T1" s="340"/>
      <c r="U1" s="340"/>
      <c r="V1" s="340"/>
      <c r="W1" s="340"/>
      <c r="X1" s="340"/>
      <c r="Y1" s="340"/>
      <c r="Z1" s="340"/>
      <c r="AA1" s="341"/>
      <c r="AB1" s="342" t="s">
        <v>1</v>
      </c>
      <c r="AC1" s="343"/>
      <c r="AD1" s="344"/>
    </row>
    <row r="2" spans="1:30" ht="30.75" customHeight="1" x14ac:dyDescent="0.35">
      <c r="A2" s="337"/>
      <c r="B2" s="345" t="s">
        <v>2</v>
      </c>
      <c r="C2" s="346"/>
      <c r="D2" s="346"/>
      <c r="E2" s="346"/>
      <c r="F2" s="346"/>
      <c r="G2" s="346"/>
      <c r="H2" s="346"/>
      <c r="I2" s="346"/>
      <c r="J2" s="346"/>
      <c r="K2" s="346"/>
      <c r="L2" s="346"/>
      <c r="M2" s="346"/>
      <c r="N2" s="346"/>
      <c r="O2" s="346"/>
      <c r="P2" s="346"/>
      <c r="Q2" s="346"/>
      <c r="R2" s="346"/>
      <c r="S2" s="346"/>
      <c r="T2" s="346"/>
      <c r="U2" s="346"/>
      <c r="V2" s="346"/>
      <c r="W2" s="346"/>
      <c r="X2" s="346"/>
      <c r="Y2" s="346"/>
      <c r="Z2" s="346"/>
      <c r="AA2" s="347"/>
      <c r="AB2" s="348" t="s">
        <v>3</v>
      </c>
      <c r="AC2" s="349"/>
      <c r="AD2" s="350"/>
    </row>
    <row r="3" spans="1:30" ht="24" customHeight="1" x14ac:dyDescent="0.35">
      <c r="A3" s="337"/>
      <c r="B3" s="351" t="s">
        <v>4</v>
      </c>
      <c r="C3" s="352"/>
      <c r="D3" s="352"/>
      <c r="E3" s="352"/>
      <c r="F3" s="352"/>
      <c r="G3" s="352"/>
      <c r="H3" s="352"/>
      <c r="I3" s="352"/>
      <c r="J3" s="352"/>
      <c r="K3" s="352"/>
      <c r="L3" s="352"/>
      <c r="M3" s="352"/>
      <c r="N3" s="352"/>
      <c r="O3" s="352"/>
      <c r="P3" s="352"/>
      <c r="Q3" s="352"/>
      <c r="R3" s="352"/>
      <c r="S3" s="352"/>
      <c r="T3" s="352"/>
      <c r="U3" s="352"/>
      <c r="V3" s="352"/>
      <c r="W3" s="352"/>
      <c r="X3" s="352"/>
      <c r="Y3" s="352"/>
      <c r="Z3" s="352"/>
      <c r="AA3" s="353"/>
      <c r="AB3" s="348" t="s">
        <v>5</v>
      </c>
      <c r="AC3" s="349"/>
      <c r="AD3" s="350"/>
    </row>
    <row r="4" spans="1:30" ht="22" customHeight="1" thickBot="1" x14ac:dyDescent="0.4">
      <c r="A4" s="338"/>
      <c r="B4" s="354"/>
      <c r="C4" s="355"/>
      <c r="D4" s="355"/>
      <c r="E4" s="355"/>
      <c r="F4" s="355"/>
      <c r="G4" s="355"/>
      <c r="H4" s="355"/>
      <c r="I4" s="355"/>
      <c r="J4" s="355"/>
      <c r="K4" s="355"/>
      <c r="L4" s="355"/>
      <c r="M4" s="355"/>
      <c r="N4" s="355"/>
      <c r="O4" s="355"/>
      <c r="P4" s="355"/>
      <c r="Q4" s="355"/>
      <c r="R4" s="355"/>
      <c r="S4" s="355"/>
      <c r="T4" s="355"/>
      <c r="U4" s="355"/>
      <c r="V4" s="355"/>
      <c r="W4" s="355"/>
      <c r="X4" s="355"/>
      <c r="Y4" s="355"/>
      <c r="Z4" s="355"/>
      <c r="AA4" s="356"/>
      <c r="AB4" s="357" t="s">
        <v>6</v>
      </c>
      <c r="AC4" s="358"/>
      <c r="AD4" s="359"/>
    </row>
    <row r="5" spans="1:30" ht="9" customHeight="1" thickBot="1" x14ac:dyDescent="0.4">
      <c r="A5" s="51"/>
      <c r="B5" s="52"/>
      <c r="C5" s="53"/>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0" ht="9" customHeight="1" x14ac:dyDescent="0.35">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0" x14ac:dyDescent="0.35">
      <c r="A7" s="360" t="s">
        <v>7</v>
      </c>
      <c r="B7" s="361"/>
      <c r="C7" s="366"/>
      <c r="D7" s="360" t="s">
        <v>8</v>
      </c>
      <c r="E7" s="372"/>
      <c r="F7" s="372"/>
      <c r="G7" s="372"/>
      <c r="H7" s="361"/>
      <c r="I7" s="375">
        <v>44684</v>
      </c>
      <c r="J7" s="376"/>
      <c r="K7" s="360" t="s">
        <v>9</v>
      </c>
      <c r="L7" s="361"/>
      <c r="M7" s="391" t="s">
        <v>10</v>
      </c>
      <c r="N7" s="392"/>
      <c r="O7" s="381"/>
      <c r="P7" s="382"/>
      <c r="Q7" s="54"/>
      <c r="R7" s="54"/>
      <c r="S7" s="54"/>
      <c r="T7" s="54"/>
      <c r="U7" s="54"/>
      <c r="V7" s="54"/>
      <c r="W7" s="54"/>
      <c r="X7" s="54"/>
      <c r="Y7" s="54"/>
      <c r="Z7" s="55"/>
      <c r="AA7" s="54"/>
      <c r="AB7" s="54"/>
      <c r="AC7" s="60"/>
      <c r="AD7" s="61"/>
    </row>
    <row r="8" spans="1:30" x14ac:dyDescent="0.35">
      <c r="A8" s="362"/>
      <c r="B8" s="363"/>
      <c r="C8" s="367"/>
      <c r="D8" s="362"/>
      <c r="E8" s="373"/>
      <c r="F8" s="373"/>
      <c r="G8" s="373"/>
      <c r="H8" s="363"/>
      <c r="I8" s="377"/>
      <c r="J8" s="378"/>
      <c r="K8" s="362"/>
      <c r="L8" s="363"/>
      <c r="M8" s="383" t="s">
        <v>11</v>
      </c>
      <c r="N8" s="384"/>
      <c r="O8" s="385" t="s">
        <v>12</v>
      </c>
      <c r="P8" s="386"/>
      <c r="Q8" s="54"/>
      <c r="R8" s="54"/>
      <c r="S8" s="54"/>
      <c r="T8" s="54"/>
      <c r="U8" s="54"/>
      <c r="V8" s="54"/>
      <c r="W8" s="54"/>
      <c r="X8" s="54"/>
      <c r="Y8" s="54"/>
      <c r="Z8" s="55"/>
      <c r="AA8" s="54"/>
      <c r="AB8" s="54"/>
      <c r="AC8" s="60"/>
      <c r="AD8" s="61"/>
    </row>
    <row r="9" spans="1:30" ht="15.75" customHeight="1" x14ac:dyDescent="0.35">
      <c r="A9" s="364"/>
      <c r="B9" s="365"/>
      <c r="C9" s="368"/>
      <c r="D9" s="364"/>
      <c r="E9" s="374"/>
      <c r="F9" s="374"/>
      <c r="G9" s="374"/>
      <c r="H9" s="365"/>
      <c r="I9" s="379"/>
      <c r="J9" s="380"/>
      <c r="K9" s="364"/>
      <c r="L9" s="365"/>
      <c r="M9" s="387" t="s">
        <v>13</v>
      </c>
      <c r="N9" s="388"/>
      <c r="O9" s="389"/>
      <c r="P9" s="390"/>
      <c r="Q9" s="54"/>
      <c r="R9" s="54"/>
      <c r="S9" s="54"/>
      <c r="T9" s="54"/>
      <c r="U9" s="54"/>
      <c r="V9" s="54"/>
      <c r="W9" s="54"/>
      <c r="X9" s="54"/>
      <c r="Y9" s="54"/>
      <c r="Z9" s="55"/>
      <c r="AA9" s="54"/>
      <c r="AB9" s="54"/>
      <c r="AC9" s="60"/>
      <c r="AD9" s="61"/>
    </row>
    <row r="10" spans="1:30" ht="15" customHeight="1" x14ac:dyDescent="0.35">
      <c r="A10" s="164"/>
      <c r="B10" s="165"/>
      <c r="C10" s="165"/>
      <c r="D10" s="65"/>
      <c r="E10" s="65"/>
      <c r="F10" s="65"/>
      <c r="G10" s="65"/>
      <c r="H10" s="65"/>
      <c r="I10" s="161"/>
      <c r="J10" s="161"/>
      <c r="K10" s="65"/>
      <c r="L10" s="65"/>
      <c r="M10" s="162"/>
      <c r="N10" s="162"/>
      <c r="O10" s="163"/>
      <c r="P10" s="163"/>
      <c r="Q10" s="165"/>
      <c r="R10" s="165"/>
      <c r="S10" s="165"/>
      <c r="T10" s="165"/>
      <c r="U10" s="165"/>
      <c r="V10" s="165"/>
      <c r="W10" s="165"/>
      <c r="X10" s="165"/>
      <c r="Y10" s="165"/>
      <c r="Z10" s="166"/>
      <c r="AA10" s="165"/>
      <c r="AB10" s="165"/>
      <c r="AC10" s="167"/>
      <c r="AD10" s="168"/>
    </row>
    <row r="11" spans="1:30" ht="15" customHeight="1" x14ac:dyDescent="0.35">
      <c r="A11" s="360" t="s">
        <v>14</v>
      </c>
      <c r="B11" s="361"/>
      <c r="C11" s="369" t="s">
        <v>15</v>
      </c>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0"/>
      <c r="AB11" s="370"/>
      <c r="AC11" s="370"/>
      <c r="AD11" s="371"/>
    </row>
    <row r="12" spans="1:30" ht="15" customHeight="1" x14ac:dyDescent="0.35">
      <c r="A12" s="362"/>
      <c r="B12" s="363"/>
      <c r="C12" s="351"/>
      <c r="D12" s="352"/>
      <c r="E12" s="352"/>
      <c r="F12" s="352"/>
      <c r="G12" s="352"/>
      <c r="H12" s="352"/>
      <c r="I12" s="352"/>
      <c r="J12" s="352"/>
      <c r="K12" s="352"/>
      <c r="L12" s="352"/>
      <c r="M12" s="352"/>
      <c r="N12" s="352"/>
      <c r="O12" s="352"/>
      <c r="P12" s="352"/>
      <c r="Q12" s="352"/>
      <c r="R12" s="352"/>
      <c r="S12" s="352"/>
      <c r="T12" s="352"/>
      <c r="U12" s="352"/>
      <c r="V12" s="352"/>
      <c r="W12" s="352"/>
      <c r="X12" s="352"/>
      <c r="Y12" s="352"/>
      <c r="Z12" s="352"/>
      <c r="AA12" s="352"/>
      <c r="AB12" s="352"/>
      <c r="AC12" s="352"/>
      <c r="AD12" s="353"/>
    </row>
    <row r="13" spans="1:30" ht="15" customHeight="1" thickBot="1" x14ac:dyDescent="0.4">
      <c r="A13" s="364"/>
      <c r="B13" s="365"/>
      <c r="C13" s="354"/>
      <c r="D13" s="355"/>
      <c r="E13" s="355"/>
      <c r="F13" s="355"/>
      <c r="G13" s="355"/>
      <c r="H13" s="355"/>
      <c r="I13" s="355"/>
      <c r="J13" s="355"/>
      <c r="K13" s="355"/>
      <c r="L13" s="355"/>
      <c r="M13" s="355"/>
      <c r="N13" s="355"/>
      <c r="O13" s="355"/>
      <c r="P13" s="355"/>
      <c r="Q13" s="355"/>
      <c r="R13" s="355"/>
      <c r="S13" s="355"/>
      <c r="T13" s="355"/>
      <c r="U13" s="355"/>
      <c r="V13" s="355"/>
      <c r="W13" s="355"/>
      <c r="X13" s="355"/>
      <c r="Y13" s="355"/>
      <c r="Z13" s="355"/>
      <c r="AA13" s="355"/>
      <c r="AB13" s="355"/>
      <c r="AC13" s="355"/>
      <c r="AD13" s="356"/>
    </row>
    <row r="14" spans="1:30" ht="9" customHeight="1" thickBot="1" x14ac:dyDescent="0.4">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row>
    <row r="15" spans="1:30" ht="39" customHeight="1" thickBot="1" x14ac:dyDescent="0.4">
      <c r="A15" s="327" t="s">
        <v>16</v>
      </c>
      <c r="B15" s="328"/>
      <c r="C15" s="329" t="s">
        <v>17</v>
      </c>
      <c r="D15" s="330"/>
      <c r="E15" s="330"/>
      <c r="F15" s="330"/>
      <c r="G15" s="330"/>
      <c r="H15" s="330"/>
      <c r="I15" s="330"/>
      <c r="J15" s="330"/>
      <c r="K15" s="331"/>
      <c r="L15" s="322" t="s">
        <v>18</v>
      </c>
      <c r="M15" s="326"/>
      <c r="N15" s="326"/>
      <c r="O15" s="326"/>
      <c r="P15" s="326"/>
      <c r="Q15" s="323"/>
      <c r="R15" s="319" t="s">
        <v>19</v>
      </c>
      <c r="S15" s="320"/>
      <c r="T15" s="320"/>
      <c r="U15" s="320"/>
      <c r="V15" s="320"/>
      <c r="W15" s="320"/>
      <c r="X15" s="321"/>
      <c r="Y15" s="322" t="s">
        <v>20</v>
      </c>
      <c r="Z15" s="323"/>
      <c r="AA15" s="329" t="s">
        <v>21</v>
      </c>
      <c r="AB15" s="330"/>
      <c r="AC15" s="330"/>
      <c r="AD15" s="331"/>
    </row>
    <row r="16" spans="1:30" ht="9" customHeight="1" thickBot="1" x14ac:dyDescent="0.4">
      <c r="A16" s="59"/>
      <c r="B16" s="54"/>
      <c r="C16" s="332"/>
      <c r="D16" s="332"/>
      <c r="E16" s="332"/>
      <c r="F16" s="332"/>
      <c r="G16" s="332"/>
      <c r="H16" s="332"/>
      <c r="I16" s="332"/>
      <c r="J16" s="332"/>
      <c r="K16" s="332"/>
      <c r="L16" s="332"/>
      <c r="M16" s="332"/>
      <c r="N16" s="332"/>
      <c r="O16" s="332"/>
      <c r="P16" s="332"/>
      <c r="Q16" s="332"/>
      <c r="R16" s="332"/>
      <c r="S16" s="332"/>
      <c r="T16" s="332"/>
      <c r="U16" s="332"/>
      <c r="V16" s="332"/>
      <c r="W16" s="332"/>
      <c r="X16" s="332"/>
      <c r="Y16" s="332"/>
      <c r="Z16" s="332"/>
      <c r="AA16" s="332"/>
      <c r="AB16" s="332"/>
      <c r="AC16" s="73"/>
      <c r="AD16" s="74"/>
    </row>
    <row r="17" spans="1:41" s="76" customFormat="1" ht="37.5" customHeight="1" thickBot="1" x14ac:dyDescent="0.4">
      <c r="A17" s="327" t="s">
        <v>22</v>
      </c>
      <c r="B17" s="328"/>
      <c r="C17" s="333" t="s">
        <v>98</v>
      </c>
      <c r="D17" s="334"/>
      <c r="E17" s="334"/>
      <c r="F17" s="334"/>
      <c r="G17" s="334"/>
      <c r="H17" s="334"/>
      <c r="I17" s="334"/>
      <c r="J17" s="334"/>
      <c r="K17" s="334"/>
      <c r="L17" s="334"/>
      <c r="M17" s="334"/>
      <c r="N17" s="334"/>
      <c r="O17" s="334"/>
      <c r="P17" s="334"/>
      <c r="Q17" s="335"/>
      <c r="R17" s="322" t="s">
        <v>24</v>
      </c>
      <c r="S17" s="326"/>
      <c r="T17" s="326"/>
      <c r="U17" s="326"/>
      <c r="V17" s="323"/>
      <c r="W17" s="422">
        <v>2</v>
      </c>
      <c r="X17" s="423"/>
      <c r="Y17" s="326" t="s">
        <v>25</v>
      </c>
      <c r="Z17" s="326"/>
      <c r="AA17" s="326"/>
      <c r="AB17" s="323"/>
      <c r="AC17" s="402">
        <v>0.15</v>
      </c>
      <c r="AD17" s="403"/>
    </row>
    <row r="18" spans="1:41" ht="16.5" customHeight="1" thickBot="1" x14ac:dyDescent="0.4">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41" ht="32.25" customHeight="1" thickBot="1" x14ac:dyDescent="0.4">
      <c r="A19" s="322" t="s">
        <v>26</v>
      </c>
      <c r="B19" s="326"/>
      <c r="C19" s="326"/>
      <c r="D19" s="326"/>
      <c r="E19" s="326"/>
      <c r="F19" s="326"/>
      <c r="G19" s="326"/>
      <c r="H19" s="326"/>
      <c r="I19" s="326"/>
      <c r="J19" s="326"/>
      <c r="K19" s="326"/>
      <c r="L19" s="326"/>
      <c r="M19" s="326"/>
      <c r="N19" s="326"/>
      <c r="O19" s="326"/>
      <c r="P19" s="326"/>
      <c r="Q19" s="326"/>
      <c r="R19" s="326"/>
      <c r="S19" s="326"/>
      <c r="T19" s="326"/>
      <c r="U19" s="326"/>
      <c r="V19" s="326"/>
      <c r="W19" s="326"/>
      <c r="X19" s="326"/>
      <c r="Y19" s="326"/>
      <c r="Z19" s="326"/>
      <c r="AA19" s="326"/>
      <c r="AB19" s="326"/>
      <c r="AC19" s="326"/>
      <c r="AD19" s="323"/>
      <c r="AE19" s="83"/>
      <c r="AF19" s="83"/>
    </row>
    <row r="20" spans="1:41" ht="32.25" customHeight="1" thickBot="1" x14ac:dyDescent="0.4">
      <c r="A20" s="82"/>
      <c r="B20" s="60"/>
      <c r="C20" s="396" t="s">
        <v>27</v>
      </c>
      <c r="D20" s="397"/>
      <c r="E20" s="397"/>
      <c r="F20" s="397"/>
      <c r="G20" s="397"/>
      <c r="H20" s="397"/>
      <c r="I20" s="397"/>
      <c r="J20" s="397"/>
      <c r="K20" s="397"/>
      <c r="L20" s="397"/>
      <c r="M20" s="397"/>
      <c r="N20" s="397"/>
      <c r="O20" s="397"/>
      <c r="P20" s="398"/>
      <c r="Q20" s="393" t="s">
        <v>28</v>
      </c>
      <c r="R20" s="394"/>
      <c r="S20" s="394"/>
      <c r="T20" s="394"/>
      <c r="U20" s="394"/>
      <c r="V20" s="394"/>
      <c r="W20" s="394"/>
      <c r="X20" s="394"/>
      <c r="Y20" s="394"/>
      <c r="Z20" s="394"/>
      <c r="AA20" s="394"/>
      <c r="AB20" s="394"/>
      <c r="AC20" s="394"/>
      <c r="AD20" s="395"/>
      <c r="AE20" s="83"/>
      <c r="AF20" s="83"/>
    </row>
    <row r="21" spans="1:41" ht="32.25" customHeight="1" thickBot="1" x14ac:dyDescent="0.4">
      <c r="A21" s="59"/>
      <c r="B21" s="54"/>
      <c r="C21" s="153" t="s">
        <v>29</v>
      </c>
      <c r="D21" s="154" t="s">
        <v>30</v>
      </c>
      <c r="E21" s="154" t="s">
        <v>31</v>
      </c>
      <c r="F21" s="154" t="s">
        <v>32</v>
      </c>
      <c r="G21" s="154" t="s">
        <v>33</v>
      </c>
      <c r="H21" s="154" t="s">
        <v>34</v>
      </c>
      <c r="I21" s="154" t="s">
        <v>35</v>
      </c>
      <c r="J21" s="154" t="s">
        <v>36</v>
      </c>
      <c r="K21" s="154" t="s">
        <v>37</v>
      </c>
      <c r="L21" s="154" t="s">
        <v>38</v>
      </c>
      <c r="M21" s="154" t="s">
        <v>39</v>
      </c>
      <c r="N21" s="154" t="s">
        <v>40</v>
      </c>
      <c r="O21" s="154" t="s">
        <v>41</v>
      </c>
      <c r="P21" s="155" t="s">
        <v>42</v>
      </c>
      <c r="Q21" s="153" t="s">
        <v>29</v>
      </c>
      <c r="R21" s="154" t="s">
        <v>30</v>
      </c>
      <c r="S21" s="154" t="s">
        <v>31</v>
      </c>
      <c r="T21" s="154" t="s">
        <v>32</v>
      </c>
      <c r="U21" s="154" t="s">
        <v>33</v>
      </c>
      <c r="V21" s="154" t="s">
        <v>34</v>
      </c>
      <c r="W21" s="154" t="s">
        <v>35</v>
      </c>
      <c r="X21" s="154" t="s">
        <v>36</v>
      </c>
      <c r="Y21" s="154" t="s">
        <v>37</v>
      </c>
      <c r="Z21" s="154" t="s">
        <v>38</v>
      </c>
      <c r="AA21" s="154" t="s">
        <v>39</v>
      </c>
      <c r="AB21" s="154" t="s">
        <v>40</v>
      </c>
      <c r="AC21" s="154" t="s">
        <v>41</v>
      </c>
      <c r="AD21" s="155" t="s">
        <v>42</v>
      </c>
      <c r="AE21" s="3"/>
      <c r="AF21" s="3"/>
    </row>
    <row r="22" spans="1:41" ht="32.25" customHeight="1" x14ac:dyDescent="0.35">
      <c r="A22" s="279" t="s">
        <v>43</v>
      </c>
      <c r="B22" s="284"/>
      <c r="C22" s="175"/>
      <c r="D22" s="173"/>
      <c r="E22" s="173"/>
      <c r="F22" s="173"/>
      <c r="G22" s="173"/>
      <c r="H22" s="173"/>
      <c r="I22" s="173"/>
      <c r="J22" s="173"/>
      <c r="K22" s="173"/>
      <c r="L22" s="173"/>
      <c r="M22" s="173"/>
      <c r="N22" s="173"/>
      <c r="O22" s="173">
        <f>SUM(C22:N22)</f>
        <v>0</v>
      </c>
      <c r="P22" s="176"/>
      <c r="Q22" s="218">
        <v>315271250</v>
      </c>
      <c r="R22" s="169"/>
      <c r="S22" s="169"/>
      <c r="T22" s="169">
        <f>30410000+1650000</f>
        <v>32060000</v>
      </c>
      <c r="U22" s="169">
        <v>20000000</v>
      </c>
      <c r="V22" s="169"/>
      <c r="W22" s="169"/>
      <c r="X22" s="169">
        <v>1083214</v>
      </c>
      <c r="Y22" s="169"/>
      <c r="Z22" s="169"/>
      <c r="AA22" s="169"/>
      <c r="AB22" s="169"/>
      <c r="AC22" s="169">
        <f>SUM(Q22:AB22)</f>
        <v>368414464</v>
      </c>
      <c r="AD22" s="180"/>
      <c r="AE22" s="3"/>
      <c r="AF22" s="3"/>
    </row>
    <row r="23" spans="1:41" ht="32.25" customHeight="1" x14ac:dyDescent="0.35">
      <c r="A23" s="280" t="s">
        <v>44</v>
      </c>
      <c r="B23" s="287"/>
      <c r="C23" s="170"/>
      <c r="D23" s="169"/>
      <c r="E23" s="169"/>
      <c r="F23" s="169"/>
      <c r="G23" s="169"/>
      <c r="H23" s="169"/>
      <c r="I23" s="169"/>
      <c r="J23" s="169"/>
      <c r="K23" s="169"/>
      <c r="L23" s="169"/>
      <c r="M23" s="169"/>
      <c r="N23" s="169"/>
      <c r="O23" s="169">
        <f>SUM(C23:N23)</f>
        <v>0</v>
      </c>
      <c r="P23" s="188" t="str">
        <f>IFERROR(O23/(SUMIF(C23:N23,"&gt;0",C22:N22))," ")</f>
        <v xml:space="preserve"> </v>
      </c>
      <c r="Q23" s="218">
        <v>315271250</v>
      </c>
      <c r="R23" s="220"/>
      <c r="S23" s="169">
        <v>-2954834</v>
      </c>
      <c r="T23" s="169">
        <v>1650000</v>
      </c>
      <c r="U23" s="249"/>
      <c r="V23" s="220"/>
      <c r="W23" s="220"/>
      <c r="X23" s="220"/>
      <c r="Y23" s="220"/>
      <c r="Z23" s="220"/>
      <c r="AA23" s="220"/>
      <c r="AB23" s="220"/>
      <c r="AC23" s="169">
        <f>SUM(Q23:AB23)</f>
        <v>313966416</v>
      </c>
      <c r="AD23" s="178" t="str">
        <f>IFERROR(AC22/(SUMIF(Q22:AB22,"&gt;0",#REF!))," ")</f>
        <v xml:space="preserve"> </v>
      </c>
      <c r="AE23" s="3"/>
      <c r="AF23" s="3"/>
    </row>
    <row r="24" spans="1:41" ht="32.25" customHeight="1" x14ac:dyDescent="0.35">
      <c r="A24" s="280" t="s">
        <v>45</v>
      </c>
      <c r="B24" s="287"/>
      <c r="C24" s="170"/>
      <c r="D24" s="169">
        <f>7804232+2750000+687500+729666+519000+29364110</f>
        <v>41854508</v>
      </c>
      <c r="E24" s="169">
        <v>519000</v>
      </c>
      <c r="F24" s="169">
        <f>519000+132530+10000000</f>
        <v>10651530</v>
      </c>
      <c r="G24" s="169"/>
      <c r="H24" s="169"/>
      <c r="I24" s="169"/>
      <c r="J24" s="169"/>
      <c r="K24" s="169"/>
      <c r="L24" s="169"/>
      <c r="M24" s="169"/>
      <c r="N24" s="169"/>
      <c r="O24" s="169">
        <f>SUM(C24:N24)</f>
        <v>53025038</v>
      </c>
      <c r="P24" s="174"/>
      <c r="Q24" s="170"/>
      <c r="R24" s="223">
        <v>14833750</v>
      </c>
      <c r="S24" s="169">
        <v>27312500</v>
      </c>
      <c r="T24" s="169">
        <v>27312500</v>
      </c>
      <c r="U24" s="169">
        <v>27312500</v>
      </c>
      <c r="V24" s="169">
        <v>60428750</v>
      </c>
      <c r="W24" s="169">
        <v>30018750</v>
      </c>
      <c r="X24" s="169">
        <v>30018750</v>
      </c>
      <c r="Y24" s="169">
        <v>30018750</v>
      </c>
      <c r="Z24" s="169">
        <v>30379822</v>
      </c>
      <c r="AA24" s="169">
        <v>30379821</v>
      </c>
      <c r="AB24" s="169">
        <f>30018750+30379821</f>
        <v>60398571</v>
      </c>
      <c r="AC24" s="169">
        <f>SUM(Q24:AB24)</f>
        <v>368414464</v>
      </c>
      <c r="AD24" s="178"/>
      <c r="AE24" s="3"/>
      <c r="AF24" s="3"/>
    </row>
    <row r="25" spans="1:41" ht="32.25" customHeight="1" x14ac:dyDescent="0.35">
      <c r="A25" s="408" t="s">
        <v>46</v>
      </c>
      <c r="B25" s="409"/>
      <c r="C25" s="171"/>
      <c r="D25" s="172">
        <v>11971398</v>
      </c>
      <c r="E25" s="172">
        <f>132530+10000000+29364110</f>
        <v>39496640</v>
      </c>
      <c r="F25" s="172">
        <v>44075</v>
      </c>
      <c r="G25" s="172"/>
      <c r="H25" s="172"/>
      <c r="I25" s="172"/>
      <c r="J25" s="172"/>
      <c r="K25" s="172"/>
      <c r="L25" s="172"/>
      <c r="M25" s="172"/>
      <c r="N25" s="172"/>
      <c r="O25" s="169">
        <f>SUM(C25:N25)</f>
        <v>51512113</v>
      </c>
      <c r="P25" s="177">
        <f>O25/O24</f>
        <v>0.97146772436070672</v>
      </c>
      <c r="Q25" s="171"/>
      <c r="R25" s="172">
        <v>13345583</v>
      </c>
      <c r="S25" s="172">
        <v>25845832</v>
      </c>
      <c r="T25" s="172">
        <v>27312500</v>
      </c>
      <c r="U25" s="172"/>
      <c r="V25" s="172"/>
      <c r="W25" s="172"/>
      <c r="X25" s="172"/>
      <c r="Y25" s="172"/>
      <c r="Z25" s="172"/>
      <c r="AA25" s="172"/>
      <c r="AB25" s="172"/>
      <c r="AC25" s="172">
        <f>SUM(Q25:AB25)</f>
        <v>66503915</v>
      </c>
      <c r="AD25" s="179">
        <f>IFERROR(AC25/(SUMIF(Q25:AB25,"&gt;0",Q24:AB24))," ")</f>
        <v>0.95745913941728</v>
      </c>
      <c r="AE25" s="3"/>
      <c r="AF25" s="3"/>
    </row>
    <row r="26" spans="1:41" ht="32.25" customHeight="1" x14ac:dyDescent="0.35">
      <c r="A26" s="59"/>
      <c r="B26" s="54"/>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60"/>
      <c r="AD26" s="168"/>
    </row>
    <row r="27" spans="1:41" ht="34" customHeight="1" x14ac:dyDescent="0.35">
      <c r="A27" s="404" t="s">
        <v>47</v>
      </c>
      <c r="B27" s="405"/>
      <c r="C27" s="406"/>
      <c r="D27" s="406"/>
      <c r="E27" s="406"/>
      <c r="F27" s="406"/>
      <c r="G27" s="406"/>
      <c r="H27" s="406"/>
      <c r="I27" s="406"/>
      <c r="J27" s="406"/>
      <c r="K27" s="406"/>
      <c r="L27" s="406"/>
      <c r="M27" s="406"/>
      <c r="N27" s="406"/>
      <c r="O27" s="406"/>
      <c r="P27" s="406"/>
      <c r="Q27" s="406"/>
      <c r="R27" s="406"/>
      <c r="S27" s="406"/>
      <c r="T27" s="406"/>
      <c r="U27" s="406"/>
      <c r="V27" s="406"/>
      <c r="W27" s="406"/>
      <c r="X27" s="406"/>
      <c r="Y27" s="406"/>
      <c r="Z27" s="406"/>
      <c r="AA27" s="406"/>
      <c r="AB27" s="406"/>
      <c r="AC27" s="406"/>
      <c r="AD27" s="407"/>
    </row>
    <row r="28" spans="1:41" ht="15" customHeight="1" x14ac:dyDescent="0.35">
      <c r="A28" s="410" t="s">
        <v>48</v>
      </c>
      <c r="B28" s="412" t="s">
        <v>49</v>
      </c>
      <c r="C28" s="413"/>
      <c r="D28" s="287" t="s">
        <v>50</v>
      </c>
      <c r="E28" s="288"/>
      <c r="F28" s="288"/>
      <c r="G28" s="288"/>
      <c r="H28" s="288"/>
      <c r="I28" s="288"/>
      <c r="J28" s="288"/>
      <c r="K28" s="288"/>
      <c r="L28" s="288"/>
      <c r="M28" s="288"/>
      <c r="N28" s="288"/>
      <c r="O28" s="414"/>
      <c r="P28" s="312" t="s">
        <v>41</v>
      </c>
      <c r="Q28" s="312" t="s">
        <v>51</v>
      </c>
      <c r="R28" s="312"/>
      <c r="S28" s="312"/>
      <c r="T28" s="312"/>
      <c r="U28" s="312"/>
      <c r="V28" s="312"/>
      <c r="W28" s="312"/>
      <c r="X28" s="312"/>
      <c r="Y28" s="312"/>
      <c r="Z28" s="312"/>
      <c r="AA28" s="312"/>
      <c r="AB28" s="312"/>
      <c r="AC28" s="312"/>
      <c r="AD28" s="314"/>
    </row>
    <row r="29" spans="1:41" ht="27" customHeight="1" x14ac:dyDescent="0.35">
      <c r="A29" s="411"/>
      <c r="B29" s="315"/>
      <c r="C29" s="317"/>
      <c r="D29" s="88" t="s">
        <v>29</v>
      </c>
      <c r="E29" s="88" t="s">
        <v>30</v>
      </c>
      <c r="F29" s="88" t="s">
        <v>31</v>
      </c>
      <c r="G29" s="88" t="s">
        <v>32</v>
      </c>
      <c r="H29" s="88" t="s">
        <v>33</v>
      </c>
      <c r="I29" s="88" t="s">
        <v>34</v>
      </c>
      <c r="J29" s="88" t="s">
        <v>35</v>
      </c>
      <c r="K29" s="88" t="s">
        <v>36</v>
      </c>
      <c r="L29" s="88" t="s">
        <v>37</v>
      </c>
      <c r="M29" s="88" t="s">
        <v>38</v>
      </c>
      <c r="N29" s="88" t="s">
        <v>39</v>
      </c>
      <c r="O29" s="88" t="s">
        <v>40</v>
      </c>
      <c r="P29" s="414"/>
      <c r="Q29" s="312"/>
      <c r="R29" s="312"/>
      <c r="S29" s="312"/>
      <c r="T29" s="312"/>
      <c r="U29" s="312"/>
      <c r="V29" s="312"/>
      <c r="W29" s="312"/>
      <c r="X29" s="312"/>
      <c r="Y29" s="312"/>
      <c r="Z29" s="312"/>
      <c r="AA29" s="312"/>
      <c r="AB29" s="312"/>
      <c r="AC29" s="312"/>
      <c r="AD29" s="314"/>
    </row>
    <row r="30" spans="1:41" ht="62.25" customHeight="1" thickBot="1" x14ac:dyDescent="0.4">
      <c r="A30" s="190" t="str">
        <f>C17</f>
        <v>4 - Realizar el seguimiento de 2 Políticas Públicas lideradas por la Secretaría Distrital de la Mujer</v>
      </c>
      <c r="B30" s="415" t="s">
        <v>52</v>
      </c>
      <c r="C30" s="416"/>
      <c r="D30" s="89" t="s">
        <v>52</v>
      </c>
      <c r="E30" s="89" t="s">
        <v>52</v>
      </c>
      <c r="F30" s="89" t="s">
        <v>52</v>
      </c>
      <c r="G30" s="89" t="s">
        <v>52</v>
      </c>
      <c r="H30" s="89" t="s">
        <v>52</v>
      </c>
      <c r="I30" s="89" t="s">
        <v>52</v>
      </c>
      <c r="J30" s="89" t="s">
        <v>52</v>
      </c>
      <c r="K30" s="89" t="s">
        <v>52</v>
      </c>
      <c r="L30" s="89" t="s">
        <v>52</v>
      </c>
      <c r="M30" s="89" t="s">
        <v>52</v>
      </c>
      <c r="N30" s="89" t="s">
        <v>52</v>
      </c>
      <c r="O30" s="89" t="s">
        <v>52</v>
      </c>
      <c r="P30" s="86">
        <f>SUM(D30:O30)</f>
        <v>0</v>
      </c>
      <c r="Q30" s="417" t="s">
        <v>99</v>
      </c>
      <c r="R30" s="417"/>
      <c r="S30" s="417"/>
      <c r="T30" s="417"/>
      <c r="U30" s="417"/>
      <c r="V30" s="417"/>
      <c r="W30" s="417"/>
      <c r="X30" s="417"/>
      <c r="Y30" s="417"/>
      <c r="Z30" s="417"/>
      <c r="AA30" s="417"/>
      <c r="AB30" s="417"/>
      <c r="AC30" s="417"/>
      <c r="AD30" s="418"/>
    </row>
    <row r="31" spans="1:41" ht="45" customHeight="1" x14ac:dyDescent="0.35">
      <c r="A31" s="419" t="s">
        <v>54</v>
      </c>
      <c r="B31" s="420"/>
      <c r="C31" s="420"/>
      <c r="D31" s="420"/>
      <c r="E31" s="420"/>
      <c r="F31" s="420"/>
      <c r="G31" s="420"/>
      <c r="H31" s="420"/>
      <c r="I31" s="420"/>
      <c r="J31" s="420"/>
      <c r="K31" s="420"/>
      <c r="L31" s="420"/>
      <c r="M31" s="420"/>
      <c r="N31" s="420"/>
      <c r="O31" s="420"/>
      <c r="P31" s="420"/>
      <c r="Q31" s="420"/>
      <c r="R31" s="420"/>
      <c r="S31" s="420"/>
      <c r="T31" s="420"/>
      <c r="U31" s="420"/>
      <c r="V31" s="420"/>
      <c r="W31" s="420"/>
      <c r="X31" s="420"/>
      <c r="Y31" s="420"/>
      <c r="Z31" s="420"/>
      <c r="AA31" s="420"/>
      <c r="AB31" s="420"/>
      <c r="AC31" s="420"/>
      <c r="AD31" s="421"/>
    </row>
    <row r="32" spans="1:41" ht="23.25" customHeight="1" x14ac:dyDescent="0.35">
      <c r="A32" s="280" t="s">
        <v>55</v>
      </c>
      <c r="B32" s="312" t="s">
        <v>56</v>
      </c>
      <c r="C32" s="312" t="s">
        <v>49</v>
      </c>
      <c r="D32" s="312" t="s">
        <v>57</v>
      </c>
      <c r="E32" s="312"/>
      <c r="F32" s="312"/>
      <c r="G32" s="312"/>
      <c r="H32" s="312"/>
      <c r="I32" s="312"/>
      <c r="J32" s="312"/>
      <c r="K32" s="312"/>
      <c r="L32" s="312"/>
      <c r="M32" s="312"/>
      <c r="N32" s="312"/>
      <c r="O32" s="312"/>
      <c r="P32" s="312"/>
      <c r="Q32" s="312" t="s">
        <v>58</v>
      </c>
      <c r="R32" s="312"/>
      <c r="S32" s="312"/>
      <c r="T32" s="312"/>
      <c r="U32" s="312"/>
      <c r="V32" s="312"/>
      <c r="W32" s="312"/>
      <c r="X32" s="312"/>
      <c r="Y32" s="312"/>
      <c r="Z32" s="312"/>
      <c r="AA32" s="312"/>
      <c r="AB32" s="312"/>
      <c r="AC32" s="312"/>
      <c r="AD32" s="314"/>
      <c r="AG32" s="87"/>
      <c r="AH32" s="87"/>
      <c r="AI32" s="87"/>
      <c r="AJ32" s="87"/>
      <c r="AK32" s="87"/>
      <c r="AL32" s="87"/>
      <c r="AM32" s="87"/>
      <c r="AN32" s="87"/>
      <c r="AO32" s="87"/>
    </row>
    <row r="33" spans="1:41" ht="23.25" customHeight="1" x14ac:dyDescent="0.35">
      <c r="A33" s="280"/>
      <c r="B33" s="312"/>
      <c r="C33" s="313"/>
      <c r="D33" s="88" t="s">
        <v>29</v>
      </c>
      <c r="E33" s="88" t="s">
        <v>30</v>
      </c>
      <c r="F33" s="88" t="s">
        <v>31</v>
      </c>
      <c r="G33" s="88" t="s">
        <v>32</v>
      </c>
      <c r="H33" s="88" t="s">
        <v>33</v>
      </c>
      <c r="I33" s="88" t="s">
        <v>34</v>
      </c>
      <c r="J33" s="88" t="s">
        <v>35</v>
      </c>
      <c r="K33" s="88" t="s">
        <v>36</v>
      </c>
      <c r="L33" s="88" t="s">
        <v>37</v>
      </c>
      <c r="M33" s="88" t="s">
        <v>38</v>
      </c>
      <c r="N33" s="88" t="s">
        <v>39</v>
      </c>
      <c r="O33" s="88" t="s">
        <v>40</v>
      </c>
      <c r="P33" s="88" t="s">
        <v>41</v>
      </c>
      <c r="Q33" s="315" t="s">
        <v>59</v>
      </c>
      <c r="R33" s="316"/>
      <c r="S33" s="316"/>
      <c r="T33" s="316"/>
      <c r="U33" s="316"/>
      <c r="V33" s="317"/>
      <c r="W33" s="315" t="s">
        <v>60</v>
      </c>
      <c r="X33" s="316"/>
      <c r="Y33" s="316"/>
      <c r="Z33" s="317"/>
      <c r="AA33" s="315" t="s">
        <v>61</v>
      </c>
      <c r="AB33" s="316"/>
      <c r="AC33" s="316"/>
      <c r="AD33" s="318"/>
      <c r="AG33" s="87"/>
      <c r="AH33" s="87"/>
      <c r="AI33" s="87"/>
      <c r="AJ33" s="87"/>
      <c r="AK33" s="87"/>
      <c r="AL33" s="87"/>
      <c r="AM33" s="87"/>
      <c r="AN33" s="87"/>
      <c r="AO33" s="87"/>
    </row>
    <row r="34" spans="1:41" ht="75" customHeight="1" x14ac:dyDescent="0.35">
      <c r="A34" s="290" t="str">
        <f>A30</f>
        <v>4 - Realizar el seguimiento de 2 Políticas Públicas lideradas por la Secretaría Distrital de la Mujer</v>
      </c>
      <c r="B34" s="292">
        <v>0.15</v>
      </c>
      <c r="C34" s="90" t="s">
        <v>62</v>
      </c>
      <c r="D34" s="89">
        <v>2</v>
      </c>
      <c r="E34" s="89">
        <v>2</v>
      </c>
      <c r="F34" s="89">
        <v>2</v>
      </c>
      <c r="G34" s="89">
        <v>2</v>
      </c>
      <c r="H34" s="89">
        <v>2</v>
      </c>
      <c r="I34" s="89">
        <v>2</v>
      </c>
      <c r="J34" s="89">
        <v>2</v>
      </c>
      <c r="K34" s="89">
        <v>2</v>
      </c>
      <c r="L34" s="89">
        <v>2</v>
      </c>
      <c r="M34" s="89">
        <v>2</v>
      </c>
      <c r="N34" s="89">
        <v>2</v>
      </c>
      <c r="O34" s="89">
        <v>2</v>
      </c>
      <c r="P34" s="189">
        <v>2</v>
      </c>
      <c r="Q34" s="430" t="s">
        <v>100</v>
      </c>
      <c r="R34" s="431"/>
      <c r="S34" s="431"/>
      <c r="T34" s="431"/>
      <c r="U34" s="431"/>
      <c r="V34" s="432"/>
      <c r="W34" s="430" t="s">
        <v>101</v>
      </c>
      <c r="X34" s="431"/>
      <c r="Y34" s="431"/>
      <c r="Z34" s="432"/>
      <c r="AA34" s="430" t="s">
        <v>102</v>
      </c>
      <c r="AB34" s="431"/>
      <c r="AC34" s="431"/>
      <c r="AD34" s="436"/>
      <c r="AG34" s="87"/>
      <c r="AH34" s="87"/>
      <c r="AI34" s="87"/>
      <c r="AJ34" s="87"/>
      <c r="AK34" s="87"/>
      <c r="AL34" s="87"/>
      <c r="AM34" s="87"/>
      <c r="AN34" s="87"/>
      <c r="AO34" s="87"/>
    </row>
    <row r="35" spans="1:41" ht="93.75" customHeight="1" x14ac:dyDescent="0.35">
      <c r="A35" s="291"/>
      <c r="B35" s="293"/>
      <c r="C35" s="91" t="s">
        <v>66</v>
      </c>
      <c r="D35" s="89">
        <v>2</v>
      </c>
      <c r="E35" s="89">
        <v>2</v>
      </c>
      <c r="F35" s="89">
        <v>2</v>
      </c>
      <c r="G35" s="89">
        <v>2</v>
      </c>
      <c r="H35" s="93"/>
      <c r="I35" s="93"/>
      <c r="J35" s="93"/>
      <c r="K35" s="93"/>
      <c r="L35" s="93"/>
      <c r="M35" s="93"/>
      <c r="N35" s="93"/>
      <c r="O35" s="93"/>
      <c r="P35" s="189">
        <v>2</v>
      </c>
      <c r="Q35" s="433"/>
      <c r="R35" s="434"/>
      <c r="S35" s="434"/>
      <c r="T35" s="434"/>
      <c r="U35" s="434"/>
      <c r="V35" s="435"/>
      <c r="W35" s="433"/>
      <c r="X35" s="434"/>
      <c r="Y35" s="434"/>
      <c r="Z35" s="435"/>
      <c r="AA35" s="433"/>
      <c r="AB35" s="434"/>
      <c r="AC35" s="434"/>
      <c r="AD35" s="437"/>
      <c r="AE35" s="49"/>
      <c r="AG35" s="87"/>
      <c r="AH35" s="87"/>
      <c r="AI35" s="87"/>
      <c r="AJ35" s="87"/>
      <c r="AK35" s="87"/>
      <c r="AL35" s="87"/>
      <c r="AM35" s="87"/>
      <c r="AN35" s="87"/>
      <c r="AO35" s="87"/>
    </row>
    <row r="36" spans="1:41" ht="26.25" customHeight="1" x14ac:dyDescent="0.35">
      <c r="A36" s="279" t="s">
        <v>67</v>
      </c>
      <c r="B36" s="281" t="s">
        <v>68</v>
      </c>
      <c r="C36" s="283" t="s">
        <v>69</v>
      </c>
      <c r="D36" s="283"/>
      <c r="E36" s="283"/>
      <c r="F36" s="283"/>
      <c r="G36" s="283"/>
      <c r="H36" s="283"/>
      <c r="I36" s="283"/>
      <c r="J36" s="283"/>
      <c r="K36" s="283"/>
      <c r="L36" s="283"/>
      <c r="M36" s="283"/>
      <c r="N36" s="283"/>
      <c r="O36" s="283"/>
      <c r="P36" s="283"/>
      <c r="Q36" s="284" t="s">
        <v>103</v>
      </c>
      <c r="R36" s="285"/>
      <c r="S36" s="285"/>
      <c r="T36" s="285"/>
      <c r="U36" s="285"/>
      <c r="V36" s="285"/>
      <c r="W36" s="285"/>
      <c r="X36" s="285"/>
      <c r="Y36" s="285"/>
      <c r="Z36" s="285"/>
      <c r="AA36" s="285"/>
      <c r="AB36" s="285"/>
      <c r="AC36" s="285"/>
      <c r="AD36" s="286"/>
      <c r="AG36" s="87"/>
      <c r="AH36" s="87"/>
      <c r="AI36" s="87"/>
      <c r="AJ36" s="87"/>
      <c r="AK36" s="87"/>
      <c r="AL36" s="87"/>
      <c r="AM36" s="87"/>
      <c r="AN36" s="87"/>
      <c r="AO36" s="87"/>
    </row>
    <row r="37" spans="1:41" ht="26.25" customHeight="1" x14ac:dyDescent="0.35">
      <c r="A37" s="280"/>
      <c r="B37" s="282"/>
      <c r="C37" s="88" t="s">
        <v>71</v>
      </c>
      <c r="D37" s="88" t="s">
        <v>72</v>
      </c>
      <c r="E37" s="88" t="s">
        <v>73</v>
      </c>
      <c r="F37" s="88" t="s">
        <v>74</v>
      </c>
      <c r="G37" s="88" t="s">
        <v>75</v>
      </c>
      <c r="H37" s="88" t="s">
        <v>76</v>
      </c>
      <c r="I37" s="88" t="s">
        <v>77</v>
      </c>
      <c r="J37" s="88" t="s">
        <v>78</v>
      </c>
      <c r="K37" s="88" t="s">
        <v>79</v>
      </c>
      <c r="L37" s="88" t="s">
        <v>80</v>
      </c>
      <c r="M37" s="88" t="s">
        <v>81</v>
      </c>
      <c r="N37" s="88" t="s">
        <v>82</v>
      </c>
      <c r="O37" s="88" t="s">
        <v>83</v>
      </c>
      <c r="P37" s="88" t="s">
        <v>84</v>
      </c>
      <c r="Q37" s="287" t="s">
        <v>85</v>
      </c>
      <c r="R37" s="288"/>
      <c r="S37" s="288"/>
      <c r="T37" s="288"/>
      <c r="U37" s="288"/>
      <c r="V37" s="288"/>
      <c r="W37" s="288"/>
      <c r="X37" s="288"/>
      <c r="Y37" s="288"/>
      <c r="Z37" s="288"/>
      <c r="AA37" s="288"/>
      <c r="AB37" s="288"/>
      <c r="AC37" s="288"/>
      <c r="AD37" s="289"/>
      <c r="AG37" s="94"/>
      <c r="AH37" s="94"/>
      <c r="AI37" s="94"/>
      <c r="AJ37" s="94"/>
      <c r="AK37" s="94"/>
      <c r="AL37" s="94"/>
      <c r="AM37" s="94"/>
      <c r="AN37" s="94"/>
      <c r="AO37" s="94"/>
    </row>
    <row r="38" spans="1:41" ht="72.75" customHeight="1" x14ac:dyDescent="0.35">
      <c r="A38" s="250" t="s">
        <v>104</v>
      </c>
      <c r="B38" s="252">
        <v>6</v>
      </c>
      <c r="C38" s="90" t="s">
        <v>62</v>
      </c>
      <c r="D38" s="95">
        <v>0.05</v>
      </c>
      <c r="E38" s="95">
        <v>0.08</v>
      </c>
      <c r="F38" s="95">
        <v>0.08</v>
      </c>
      <c r="G38" s="95">
        <v>0.09</v>
      </c>
      <c r="H38" s="95">
        <v>0.08</v>
      </c>
      <c r="I38" s="95">
        <v>0.08</v>
      </c>
      <c r="J38" s="95">
        <v>0.09</v>
      </c>
      <c r="K38" s="95">
        <v>0.09</v>
      </c>
      <c r="L38" s="95">
        <v>0.09</v>
      </c>
      <c r="M38" s="95">
        <v>0.09</v>
      </c>
      <c r="N38" s="95">
        <v>0.09</v>
      </c>
      <c r="O38" s="95">
        <v>0.09</v>
      </c>
      <c r="P38" s="96">
        <f t="shared" ref="P38:P43" si="0">SUM(D38:O38)</f>
        <v>0.99999999999999989</v>
      </c>
      <c r="Q38" s="424" t="s">
        <v>105</v>
      </c>
      <c r="R38" s="425"/>
      <c r="S38" s="425"/>
      <c r="T38" s="425"/>
      <c r="U38" s="425"/>
      <c r="V38" s="425"/>
      <c r="W38" s="425"/>
      <c r="X38" s="425"/>
      <c r="Y38" s="425"/>
      <c r="Z38" s="425"/>
      <c r="AA38" s="425"/>
      <c r="AB38" s="425"/>
      <c r="AC38" s="425"/>
      <c r="AD38" s="426"/>
      <c r="AE38" s="97"/>
      <c r="AG38" s="98"/>
      <c r="AH38" s="98"/>
      <c r="AI38" s="98"/>
      <c r="AJ38" s="98"/>
      <c r="AK38" s="98"/>
      <c r="AL38" s="98"/>
      <c r="AM38" s="98"/>
      <c r="AN38" s="98"/>
      <c r="AO38" s="98"/>
    </row>
    <row r="39" spans="1:41" ht="63" customHeight="1" x14ac:dyDescent="0.35">
      <c r="A39" s="251"/>
      <c r="B39" s="253"/>
      <c r="C39" s="99" t="s">
        <v>66</v>
      </c>
      <c r="D39" s="100">
        <v>0.05</v>
      </c>
      <c r="E39" s="100">
        <v>0.08</v>
      </c>
      <c r="F39" s="100">
        <v>0.08</v>
      </c>
      <c r="G39" s="100">
        <v>0.09</v>
      </c>
      <c r="H39" s="100"/>
      <c r="I39" s="100"/>
      <c r="J39" s="100"/>
      <c r="K39" s="100"/>
      <c r="L39" s="100"/>
      <c r="M39" s="100"/>
      <c r="N39" s="100"/>
      <c r="O39" s="100"/>
      <c r="P39" s="101">
        <f t="shared" si="0"/>
        <v>0.30000000000000004</v>
      </c>
      <c r="Q39" s="427"/>
      <c r="R39" s="428"/>
      <c r="S39" s="428"/>
      <c r="T39" s="428"/>
      <c r="U39" s="428"/>
      <c r="V39" s="428"/>
      <c r="W39" s="428"/>
      <c r="X39" s="428"/>
      <c r="Y39" s="428"/>
      <c r="Z39" s="428"/>
      <c r="AA39" s="428"/>
      <c r="AB39" s="428"/>
      <c r="AC39" s="428"/>
      <c r="AD39" s="429"/>
      <c r="AE39" s="97"/>
    </row>
    <row r="40" spans="1:41" ht="51" customHeight="1" x14ac:dyDescent="0.35">
      <c r="A40" s="251" t="s">
        <v>106</v>
      </c>
      <c r="B40" s="262">
        <v>6</v>
      </c>
      <c r="C40" s="102" t="s">
        <v>62</v>
      </c>
      <c r="D40" s="95">
        <v>0.05</v>
      </c>
      <c r="E40" s="95">
        <v>0.08</v>
      </c>
      <c r="F40" s="95">
        <v>0.08</v>
      </c>
      <c r="G40" s="95">
        <v>0.09</v>
      </c>
      <c r="H40" s="95">
        <v>0.08</v>
      </c>
      <c r="I40" s="95">
        <v>0.08</v>
      </c>
      <c r="J40" s="95">
        <v>0.09</v>
      </c>
      <c r="K40" s="95">
        <v>0.09</v>
      </c>
      <c r="L40" s="95">
        <v>0.09</v>
      </c>
      <c r="M40" s="95">
        <v>0.09</v>
      </c>
      <c r="N40" s="95">
        <v>0.09</v>
      </c>
      <c r="O40" s="95">
        <v>0.09</v>
      </c>
      <c r="P40" s="101">
        <f t="shared" si="0"/>
        <v>0.99999999999999989</v>
      </c>
      <c r="Q40" s="424" t="s">
        <v>107</v>
      </c>
      <c r="R40" s="425"/>
      <c r="S40" s="425"/>
      <c r="T40" s="425"/>
      <c r="U40" s="425"/>
      <c r="V40" s="425"/>
      <c r="W40" s="425"/>
      <c r="X40" s="425"/>
      <c r="Y40" s="425"/>
      <c r="Z40" s="425"/>
      <c r="AA40" s="425"/>
      <c r="AB40" s="425"/>
      <c r="AC40" s="425"/>
      <c r="AD40" s="426"/>
      <c r="AE40" s="97"/>
    </row>
    <row r="41" spans="1:41" ht="38.15" customHeight="1" x14ac:dyDescent="0.35">
      <c r="A41" s="251"/>
      <c r="B41" s="253"/>
      <c r="C41" s="99" t="s">
        <v>66</v>
      </c>
      <c r="D41" s="100">
        <v>0.05</v>
      </c>
      <c r="E41" s="100">
        <v>0.08</v>
      </c>
      <c r="F41" s="100">
        <v>0.08</v>
      </c>
      <c r="G41" s="100">
        <v>0.09</v>
      </c>
      <c r="H41" s="100"/>
      <c r="I41" s="100"/>
      <c r="J41" s="100"/>
      <c r="K41" s="100"/>
      <c r="L41" s="104"/>
      <c r="M41" s="104"/>
      <c r="N41" s="104"/>
      <c r="O41" s="104"/>
      <c r="P41" s="101">
        <f t="shared" si="0"/>
        <v>0.30000000000000004</v>
      </c>
      <c r="Q41" s="427"/>
      <c r="R41" s="428"/>
      <c r="S41" s="428"/>
      <c r="T41" s="428"/>
      <c r="U41" s="428"/>
      <c r="V41" s="428"/>
      <c r="W41" s="428"/>
      <c r="X41" s="428"/>
      <c r="Y41" s="428"/>
      <c r="Z41" s="428"/>
      <c r="AA41" s="428"/>
      <c r="AB41" s="428"/>
      <c r="AC41" s="428"/>
      <c r="AD41" s="429"/>
      <c r="AE41" s="97"/>
    </row>
    <row r="42" spans="1:41" ht="32.15" customHeight="1" x14ac:dyDescent="0.35">
      <c r="A42" s="270" t="s">
        <v>108</v>
      </c>
      <c r="B42" s="262">
        <v>3</v>
      </c>
      <c r="C42" s="102" t="s">
        <v>62</v>
      </c>
      <c r="D42" s="103">
        <v>0</v>
      </c>
      <c r="E42" s="103">
        <v>0</v>
      </c>
      <c r="F42" s="103">
        <v>0</v>
      </c>
      <c r="G42" s="103">
        <v>0.1</v>
      </c>
      <c r="H42" s="103">
        <v>0.25</v>
      </c>
      <c r="I42" s="103">
        <v>0.25</v>
      </c>
      <c r="J42" s="103">
        <v>0.2</v>
      </c>
      <c r="K42" s="103">
        <v>0.2</v>
      </c>
      <c r="L42" s="103">
        <v>0</v>
      </c>
      <c r="M42" s="103">
        <v>0</v>
      </c>
      <c r="N42" s="103">
        <v>0</v>
      </c>
      <c r="O42" s="103">
        <v>0</v>
      </c>
      <c r="P42" s="101">
        <f t="shared" si="0"/>
        <v>1</v>
      </c>
      <c r="Q42" s="438" t="s">
        <v>109</v>
      </c>
      <c r="R42" s="438"/>
      <c r="S42" s="438"/>
      <c r="T42" s="438"/>
      <c r="U42" s="438"/>
      <c r="V42" s="438"/>
      <c r="W42" s="438"/>
      <c r="X42" s="438"/>
      <c r="Y42" s="438"/>
      <c r="Z42" s="438"/>
      <c r="AA42" s="438"/>
      <c r="AB42" s="438"/>
      <c r="AC42" s="438"/>
      <c r="AD42" s="438"/>
      <c r="AE42" s="97"/>
    </row>
    <row r="43" spans="1:41" ht="32.15" customHeight="1" x14ac:dyDescent="0.35">
      <c r="A43" s="250"/>
      <c r="B43" s="253"/>
      <c r="C43" s="99" t="s">
        <v>66</v>
      </c>
      <c r="D43" s="100">
        <v>0</v>
      </c>
      <c r="E43" s="100">
        <v>0</v>
      </c>
      <c r="F43" s="100">
        <v>0</v>
      </c>
      <c r="G43" s="100">
        <v>0.1</v>
      </c>
      <c r="H43" s="100"/>
      <c r="I43" s="100"/>
      <c r="J43" s="100"/>
      <c r="K43" s="100"/>
      <c r="L43" s="104"/>
      <c r="M43" s="104"/>
      <c r="N43" s="104"/>
      <c r="O43" s="104"/>
      <c r="P43" s="101">
        <f t="shared" si="0"/>
        <v>0.1</v>
      </c>
      <c r="Q43" s="438"/>
      <c r="R43" s="438"/>
      <c r="S43" s="438"/>
      <c r="T43" s="438"/>
      <c r="U43" s="438"/>
      <c r="V43" s="438"/>
      <c r="W43" s="438"/>
      <c r="X43" s="438"/>
      <c r="Y43" s="438"/>
      <c r="Z43" s="438"/>
      <c r="AA43" s="438"/>
      <c r="AB43" s="438"/>
      <c r="AC43" s="438"/>
      <c r="AD43" s="438"/>
      <c r="AE43" s="97"/>
    </row>
    <row r="44" spans="1:41" x14ac:dyDescent="0.35">
      <c r="A44" s="50" t="s">
        <v>97</v>
      </c>
    </row>
  </sheetData>
  <mergeCells count="77">
    <mergeCell ref="A40:A41"/>
    <mergeCell ref="B40:B41"/>
    <mergeCell ref="Q40:AD41"/>
    <mergeCell ref="A42:A43"/>
    <mergeCell ref="B42:B43"/>
    <mergeCell ref="Q42:AD43"/>
    <mergeCell ref="A38:A39"/>
    <mergeCell ref="B38:B39"/>
    <mergeCell ref="Q38:AD39"/>
    <mergeCell ref="AA33:AD33"/>
    <mergeCell ref="A34:A35"/>
    <mergeCell ref="B34:B35"/>
    <mergeCell ref="Q34:V35"/>
    <mergeCell ref="W34:Z35"/>
    <mergeCell ref="AA34:AD35"/>
    <mergeCell ref="A36:A37"/>
    <mergeCell ref="B36:B37"/>
    <mergeCell ref="C36:P36"/>
    <mergeCell ref="Q36:AD36"/>
    <mergeCell ref="Q37:AD37"/>
    <mergeCell ref="B30:C30"/>
    <mergeCell ref="Q30:AD30"/>
    <mergeCell ref="A31:AD31"/>
    <mergeCell ref="A32:A33"/>
    <mergeCell ref="B32:B33"/>
    <mergeCell ref="C32:C33"/>
    <mergeCell ref="D32:P32"/>
    <mergeCell ref="Q32:AD32"/>
    <mergeCell ref="Q33:V33"/>
    <mergeCell ref="W33:Z33"/>
    <mergeCell ref="A28:A29"/>
    <mergeCell ref="B28:C29"/>
    <mergeCell ref="D28:O28"/>
    <mergeCell ref="P28:P29"/>
    <mergeCell ref="Q28:AD29"/>
    <mergeCell ref="Q20:AD20"/>
    <mergeCell ref="A22:B22"/>
    <mergeCell ref="A23:B23"/>
    <mergeCell ref="A25:B25"/>
    <mergeCell ref="A27:AD27"/>
    <mergeCell ref="A24:B24"/>
    <mergeCell ref="R17:V17"/>
    <mergeCell ref="W17:X17"/>
    <mergeCell ref="Y17:AB17"/>
    <mergeCell ref="AC17:AD17"/>
    <mergeCell ref="A15:B15"/>
    <mergeCell ref="C15:K15"/>
    <mergeCell ref="L15:Q15"/>
    <mergeCell ref="R15:X15"/>
    <mergeCell ref="Y15:Z15"/>
    <mergeCell ref="A19:AD19"/>
    <mergeCell ref="C20:P20"/>
    <mergeCell ref="A11:B13"/>
    <mergeCell ref="C11:AD13"/>
    <mergeCell ref="A7:B9"/>
    <mergeCell ref="C7:C9"/>
    <mergeCell ref="D7:H9"/>
    <mergeCell ref="O7:P7"/>
    <mergeCell ref="M8:N8"/>
    <mergeCell ref="O8:P8"/>
    <mergeCell ref="M9:N9"/>
    <mergeCell ref="O9:P9"/>
    <mergeCell ref="AA15:AD15"/>
    <mergeCell ref="C16:AB16"/>
    <mergeCell ref="A17:B17"/>
    <mergeCell ref="C17:Q17"/>
    <mergeCell ref="AB4:AD4"/>
    <mergeCell ref="I7:J9"/>
    <mergeCell ref="K7:L9"/>
    <mergeCell ref="M7:N7"/>
    <mergeCell ref="A1:A4"/>
    <mergeCell ref="B1:AA1"/>
    <mergeCell ref="AB1:AD1"/>
    <mergeCell ref="B2:AA2"/>
    <mergeCell ref="AB2:AD2"/>
    <mergeCell ref="B3:AA4"/>
    <mergeCell ref="AB3:AD3"/>
  </mergeCells>
  <dataValidations count="3">
    <dataValidation type="textLength" operator="lessThanOrEqual" allowBlank="1" showInputMessage="1" showErrorMessage="1" errorTitle="Máximo 2.000 caracteres" error="Máximo 2.000 caracteres" sqref="AA34 Q34 W34 Q38:AD43" xr:uid="{00000000-0002-0000-0100-000000000000}">
      <formula1>2000</formula1>
    </dataValidation>
    <dataValidation type="textLength" operator="lessThanOrEqual" allowBlank="1" showInputMessage="1" showErrorMessage="1" errorTitle="Máximo 2.000 caracteres" error="Máximo 2.000 caracteres" promptTitle="2.000 caracteres" sqref="Q30:AD30" xr:uid="{00000000-0002-0000-0100-000001000000}">
      <formula1>2000</formula1>
    </dataValidation>
    <dataValidation type="list" allowBlank="1" showInputMessage="1" showErrorMessage="1" sqref="C7:C9" xr:uid="{00000000-0002-0000-0100-000002000000}">
      <formula1>$C$21:$N$21</formula1>
    </dataValidation>
  </dataValidations>
  <pageMargins left="0.25" right="0.25" top="0.75" bottom="0.75" header="0.3" footer="0.3"/>
  <pageSetup scale="28" fitToHeight="0" orientation="landscape"/>
  <drawing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39997558519241921"/>
    <pageSetUpPr fitToPage="1"/>
  </sheetPr>
  <dimension ref="A1:AO46"/>
  <sheetViews>
    <sheetView showGridLines="0" topLeftCell="A41" zoomScale="62" zoomScaleNormal="50" workbookViewId="0">
      <selection activeCell="Q44" sqref="Q44:AD45"/>
    </sheetView>
  </sheetViews>
  <sheetFormatPr baseColWidth="10" defaultColWidth="10.7265625" defaultRowHeight="14.5" x14ac:dyDescent="0.35"/>
  <cols>
    <col min="1" max="1" width="44.81640625" style="50" customWidth="1"/>
    <col min="2" max="2" width="15.453125" style="50" customWidth="1"/>
    <col min="3" max="3" width="16" style="50" customWidth="1"/>
    <col min="4" max="13" width="15.453125" style="50" customWidth="1"/>
    <col min="14" max="24" width="16.1796875" style="50" customWidth="1"/>
    <col min="25" max="30" width="13.7265625" style="50" customWidth="1"/>
    <col min="31" max="31" width="6.453125" style="50" bestFit="1" customWidth="1"/>
    <col min="32" max="32" width="22.81640625" style="50" customWidth="1"/>
    <col min="33" max="33" width="18.453125" style="50" bestFit="1" customWidth="1"/>
    <col min="34" max="34" width="8.453125" style="50" customWidth="1"/>
    <col min="35" max="35" width="18.453125" style="50" bestFit="1" customWidth="1"/>
    <col min="36" max="36" width="5.54296875" style="50" customWidth="1"/>
    <col min="37" max="37" width="18.453125" style="50" bestFit="1" customWidth="1"/>
    <col min="38" max="38" width="4.453125" style="50" customWidth="1"/>
    <col min="39" max="39" width="23" style="50" bestFit="1" customWidth="1"/>
    <col min="40" max="40" width="10.7265625" style="50"/>
    <col min="41" max="41" width="18.453125" style="50" bestFit="1" customWidth="1"/>
    <col min="42" max="42" width="16.1796875" style="50" customWidth="1"/>
    <col min="43" max="16384" width="10.7265625" style="50"/>
  </cols>
  <sheetData>
    <row r="1" spans="1:30" ht="32.25" customHeight="1" x14ac:dyDescent="0.35">
      <c r="A1" s="336"/>
      <c r="B1" s="339" t="s">
        <v>0</v>
      </c>
      <c r="C1" s="340"/>
      <c r="D1" s="340"/>
      <c r="E1" s="340"/>
      <c r="F1" s="340"/>
      <c r="G1" s="340"/>
      <c r="H1" s="340"/>
      <c r="I1" s="340"/>
      <c r="J1" s="340"/>
      <c r="K1" s="340"/>
      <c r="L1" s="340"/>
      <c r="M1" s="340"/>
      <c r="N1" s="340"/>
      <c r="O1" s="340"/>
      <c r="P1" s="340"/>
      <c r="Q1" s="340"/>
      <c r="R1" s="340"/>
      <c r="S1" s="340"/>
      <c r="T1" s="340"/>
      <c r="U1" s="340"/>
      <c r="V1" s="340"/>
      <c r="W1" s="340"/>
      <c r="X1" s="340"/>
      <c r="Y1" s="340"/>
      <c r="Z1" s="340"/>
      <c r="AA1" s="341"/>
      <c r="AB1" s="342" t="s">
        <v>1</v>
      </c>
      <c r="AC1" s="343"/>
      <c r="AD1" s="344"/>
    </row>
    <row r="2" spans="1:30" ht="30.75" customHeight="1" x14ac:dyDescent="0.35">
      <c r="A2" s="337"/>
      <c r="B2" s="345" t="s">
        <v>2</v>
      </c>
      <c r="C2" s="346"/>
      <c r="D2" s="346"/>
      <c r="E2" s="346"/>
      <c r="F2" s="346"/>
      <c r="G2" s="346"/>
      <c r="H2" s="346"/>
      <c r="I2" s="346"/>
      <c r="J2" s="346"/>
      <c r="K2" s="346"/>
      <c r="L2" s="346"/>
      <c r="M2" s="346"/>
      <c r="N2" s="346"/>
      <c r="O2" s="346"/>
      <c r="P2" s="346"/>
      <c r="Q2" s="346"/>
      <c r="R2" s="346"/>
      <c r="S2" s="346"/>
      <c r="T2" s="346"/>
      <c r="U2" s="346"/>
      <c r="V2" s="346"/>
      <c r="W2" s="346"/>
      <c r="X2" s="346"/>
      <c r="Y2" s="346"/>
      <c r="Z2" s="346"/>
      <c r="AA2" s="347"/>
      <c r="AB2" s="348" t="s">
        <v>3</v>
      </c>
      <c r="AC2" s="349"/>
      <c r="AD2" s="350"/>
    </row>
    <row r="3" spans="1:30" ht="24" customHeight="1" x14ac:dyDescent="0.35">
      <c r="A3" s="337"/>
      <c r="B3" s="351" t="s">
        <v>4</v>
      </c>
      <c r="C3" s="352"/>
      <c r="D3" s="352"/>
      <c r="E3" s="352"/>
      <c r="F3" s="352"/>
      <c r="G3" s="352"/>
      <c r="H3" s="352"/>
      <c r="I3" s="352"/>
      <c r="J3" s="352"/>
      <c r="K3" s="352"/>
      <c r="L3" s="352"/>
      <c r="M3" s="352"/>
      <c r="N3" s="352"/>
      <c r="O3" s="352"/>
      <c r="P3" s="352"/>
      <c r="Q3" s="352"/>
      <c r="R3" s="352"/>
      <c r="S3" s="352"/>
      <c r="T3" s="352"/>
      <c r="U3" s="352"/>
      <c r="V3" s="352"/>
      <c r="W3" s="352"/>
      <c r="X3" s="352"/>
      <c r="Y3" s="352"/>
      <c r="Z3" s="352"/>
      <c r="AA3" s="353"/>
      <c r="AB3" s="348" t="s">
        <v>5</v>
      </c>
      <c r="AC3" s="349"/>
      <c r="AD3" s="350"/>
    </row>
    <row r="4" spans="1:30" ht="22" customHeight="1" thickBot="1" x14ac:dyDescent="0.4">
      <c r="A4" s="338"/>
      <c r="B4" s="354"/>
      <c r="C4" s="355"/>
      <c r="D4" s="355"/>
      <c r="E4" s="355"/>
      <c r="F4" s="355"/>
      <c r="G4" s="355"/>
      <c r="H4" s="355"/>
      <c r="I4" s="355"/>
      <c r="J4" s="355"/>
      <c r="K4" s="355"/>
      <c r="L4" s="355"/>
      <c r="M4" s="355"/>
      <c r="N4" s="355"/>
      <c r="O4" s="355"/>
      <c r="P4" s="355"/>
      <c r="Q4" s="355"/>
      <c r="R4" s="355"/>
      <c r="S4" s="355"/>
      <c r="T4" s="355"/>
      <c r="U4" s="355"/>
      <c r="V4" s="355"/>
      <c r="W4" s="355"/>
      <c r="X4" s="355"/>
      <c r="Y4" s="355"/>
      <c r="Z4" s="355"/>
      <c r="AA4" s="356"/>
      <c r="AB4" s="357" t="s">
        <v>6</v>
      </c>
      <c r="AC4" s="358"/>
      <c r="AD4" s="359"/>
    </row>
    <row r="5" spans="1:30" ht="9" customHeight="1" thickBot="1" x14ac:dyDescent="0.4">
      <c r="A5" s="51"/>
      <c r="B5" s="52"/>
      <c r="C5" s="53"/>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0" ht="9" customHeight="1" x14ac:dyDescent="0.35">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0" x14ac:dyDescent="0.35">
      <c r="A7" s="360" t="s">
        <v>7</v>
      </c>
      <c r="B7" s="361"/>
      <c r="C7" s="366"/>
      <c r="D7" s="360" t="s">
        <v>8</v>
      </c>
      <c r="E7" s="372"/>
      <c r="F7" s="372"/>
      <c r="G7" s="372"/>
      <c r="H7" s="361"/>
      <c r="I7" s="375">
        <v>44684</v>
      </c>
      <c r="J7" s="376"/>
      <c r="K7" s="360" t="s">
        <v>9</v>
      </c>
      <c r="L7" s="361"/>
      <c r="M7" s="391" t="s">
        <v>10</v>
      </c>
      <c r="N7" s="392"/>
      <c r="O7" s="381"/>
      <c r="P7" s="382"/>
      <c r="Q7" s="54"/>
      <c r="R7" s="54"/>
      <c r="S7" s="54"/>
      <c r="T7" s="54"/>
      <c r="U7" s="54"/>
      <c r="V7" s="54"/>
      <c r="W7" s="54"/>
      <c r="X7" s="54"/>
      <c r="Y7" s="54"/>
      <c r="Z7" s="55"/>
      <c r="AA7" s="54"/>
      <c r="AB7" s="54"/>
      <c r="AC7" s="60"/>
      <c r="AD7" s="61"/>
    </row>
    <row r="8" spans="1:30" x14ac:dyDescent="0.35">
      <c r="A8" s="362"/>
      <c r="B8" s="363"/>
      <c r="C8" s="367"/>
      <c r="D8" s="362"/>
      <c r="E8" s="373"/>
      <c r="F8" s="373"/>
      <c r="G8" s="373"/>
      <c r="H8" s="363"/>
      <c r="I8" s="377"/>
      <c r="J8" s="378"/>
      <c r="K8" s="362"/>
      <c r="L8" s="363"/>
      <c r="M8" s="383" t="s">
        <v>11</v>
      </c>
      <c r="N8" s="384"/>
      <c r="O8" s="385" t="s">
        <v>12</v>
      </c>
      <c r="P8" s="386"/>
      <c r="Q8" s="54"/>
      <c r="R8" s="54"/>
      <c r="S8" s="54"/>
      <c r="T8" s="54"/>
      <c r="U8" s="54"/>
      <c r="V8" s="54"/>
      <c r="W8" s="54"/>
      <c r="X8" s="54"/>
      <c r="Y8" s="54"/>
      <c r="Z8" s="55"/>
      <c r="AA8" s="54"/>
      <c r="AB8" s="54"/>
      <c r="AC8" s="60"/>
      <c r="AD8" s="61"/>
    </row>
    <row r="9" spans="1:30" ht="15.75" customHeight="1" x14ac:dyDescent="0.35">
      <c r="A9" s="364"/>
      <c r="B9" s="365"/>
      <c r="C9" s="368"/>
      <c r="D9" s="364"/>
      <c r="E9" s="374"/>
      <c r="F9" s="374"/>
      <c r="G9" s="374"/>
      <c r="H9" s="365"/>
      <c r="I9" s="379"/>
      <c r="J9" s="380"/>
      <c r="K9" s="364"/>
      <c r="L9" s="365"/>
      <c r="M9" s="387" t="s">
        <v>13</v>
      </c>
      <c r="N9" s="388"/>
      <c r="O9" s="389"/>
      <c r="P9" s="390"/>
      <c r="Q9" s="54"/>
      <c r="R9" s="54"/>
      <c r="S9" s="54"/>
      <c r="T9" s="54"/>
      <c r="U9" s="54"/>
      <c r="V9" s="54"/>
      <c r="W9" s="54"/>
      <c r="X9" s="54"/>
      <c r="Y9" s="54"/>
      <c r="Z9" s="55"/>
      <c r="AA9" s="54"/>
      <c r="AB9" s="54"/>
      <c r="AC9" s="60"/>
      <c r="AD9" s="61"/>
    </row>
    <row r="10" spans="1:30" ht="15" customHeight="1" x14ac:dyDescent="0.35">
      <c r="A10" s="164"/>
      <c r="B10" s="165"/>
      <c r="C10" s="165"/>
      <c r="D10" s="65"/>
      <c r="E10" s="65"/>
      <c r="F10" s="65"/>
      <c r="G10" s="65"/>
      <c r="H10" s="65"/>
      <c r="I10" s="161"/>
      <c r="J10" s="161"/>
      <c r="K10" s="65"/>
      <c r="L10" s="65"/>
      <c r="M10" s="162"/>
      <c r="N10" s="162"/>
      <c r="O10" s="163"/>
      <c r="P10" s="163"/>
      <c r="Q10" s="165"/>
      <c r="R10" s="165"/>
      <c r="S10" s="165"/>
      <c r="T10" s="165"/>
      <c r="U10" s="165"/>
      <c r="V10" s="165"/>
      <c r="W10" s="165"/>
      <c r="X10" s="165"/>
      <c r="Y10" s="165"/>
      <c r="Z10" s="166"/>
      <c r="AA10" s="165"/>
      <c r="AB10" s="165"/>
      <c r="AC10" s="167"/>
      <c r="AD10" s="168"/>
    </row>
    <row r="11" spans="1:30" ht="15" customHeight="1" x14ac:dyDescent="0.35">
      <c r="A11" s="360" t="s">
        <v>14</v>
      </c>
      <c r="B11" s="361"/>
      <c r="C11" s="369" t="s">
        <v>15</v>
      </c>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0"/>
      <c r="AB11" s="370"/>
      <c r="AC11" s="370"/>
      <c r="AD11" s="371"/>
    </row>
    <row r="12" spans="1:30" ht="15" customHeight="1" x14ac:dyDescent="0.35">
      <c r="A12" s="362"/>
      <c r="B12" s="363"/>
      <c r="C12" s="351"/>
      <c r="D12" s="352"/>
      <c r="E12" s="352"/>
      <c r="F12" s="352"/>
      <c r="G12" s="352"/>
      <c r="H12" s="352"/>
      <c r="I12" s="352"/>
      <c r="J12" s="352"/>
      <c r="K12" s="352"/>
      <c r="L12" s="352"/>
      <c r="M12" s="352"/>
      <c r="N12" s="352"/>
      <c r="O12" s="352"/>
      <c r="P12" s="352"/>
      <c r="Q12" s="352"/>
      <c r="R12" s="352"/>
      <c r="S12" s="352"/>
      <c r="T12" s="352"/>
      <c r="U12" s="352"/>
      <c r="V12" s="352"/>
      <c r="W12" s="352"/>
      <c r="X12" s="352"/>
      <c r="Y12" s="352"/>
      <c r="Z12" s="352"/>
      <c r="AA12" s="352"/>
      <c r="AB12" s="352"/>
      <c r="AC12" s="352"/>
      <c r="AD12" s="353"/>
    </row>
    <row r="13" spans="1:30" ht="15" customHeight="1" thickBot="1" x14ac:dyDescent="0.4">
      <c r="A13" s="364"/>
      <c r="B13" s="365"/>
      <c r="C13" s="354"/>
      <c r="D13" s="355"/>
      <c r="E13" s="355"/>
      <c r="F13" s="355"/>
      <c r="G13" s="355"/>
      <c r="H13" s="355"/>
      <c r="I13" s="355"/>
      <c r="J13" s="355"/>
      <c r="K13" s="355"/>
      <c r="L13" s="355"/>
      <c r="M13" s="355"/>
      <c r="N13" s="355"/>
      <c r="O13" s="355"/>
      <c r="P13" s="355"/>
      <c r="Q13" s="355"/>
      <c r="R13" s="355"/>
      <c r="S13" s="355"/>
      <c r="T13" s="355"/>
      <c r="U13" s="355"/>
      <c r="V13" s="355"/>
      <c r="W13" s="355"/>
      <c r="X13" s="355"/>
      <c r="Y13" s="355"/>
      <c r="Z13" s="355"/>
      <c r="AA13" s="355"/>
      <c r="AB13" s="355"/>
      <c r="AC13" s="355"/>
      <c r="AD13" s="356"/>
    </row>
    <row r="14" spans="1:30" ht="9" customHeight="1" thickBot="1" x14ac:dyDescent="0.4">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row>
    <row r="15" spans="1:30" ht="39" customHeight="1" thickBot="1" x14ac:dyDescent="0.4">
      <c r="A15" s="327" t="s">
        <v>16</v>
      </c>
      <c r="B15" s="328"/>
      <c r="C15" s="329" t="s">
        <v>17</v>
      </c>
      <c r="D15" s="330"/>
      <c r="E15" s="330"/>
      <c r="F15" s="330"/>
      <c r="G15" s="330"/>
      <c r="H15" s="330"/>
      <c r="I15" s="330"/>
      <c r="J15" s="330"/>
      <c r="K15" s="331"/>
      <c r="L15" s="322" t="s">
        <v>18</v>
      </c>
      <c r="M15" s="326"/>
      <c r="N15" s="326"/>
      <c r="O15" s="326"/>
      <c r="P15" s="326"/>
      <c r="Q15" s="323"/>
      <c r="R15" s="319" t="s">
        <v>19</v>
      </c>
      <c r="S15" s="320"/>
      <c r="T15" s="320"/>
      <c r="U15" s="320"/>
      <c r="V15" s="320"/>
      <c r="W15" s="320"/>
      <c r="X15" s="321"/>
      <c r="Y15" s="322" t="s">
        <v>20</v>
      </c>
      <c r="Z15" s="323"/>
      <c r="AA15" s="329" t="s">
        <v>21</v>
      </c>
      <c r="AB15" s="330"/>
      <c r="AC15" s="330"/>
      <c r="AD15" s="331"/>
    </row>
    <row r="16" spans="1:30" ht="9" customHeight="1" thickBot="1" x14ac:dyDescent="0.4">
      <c r="A16" s="59"/>
      <c r="B16" s="54"/>
      <c r="C16" s="332"/>
      <c r="D16" s="332"/>
      <c r="E16" s="332"/>
      <c r="F16" s="332"/>
      <c r="G16" s="332"/>
      <c r="H16" s="332"/>
      <c r="I16" s="332"/>
      <c r="J16" s="332"/>
      <c r="K16" s="332"/>
      <c r="L16" s="332"/>
      <c r="M16" s="332"/>
      <c r="N16" s="332"/>
      <c r="O16" s="332"/>
      <c r="P16" s="332"/>
      <c r="Q16" s="332"/>
      <c r="R16" s="332"/>
      <c r="S16" s="332"/>
      <c r="T16" s="332"/>
      <c r="U16" s="332"/>
      <c r="V16" s="332"/>
      <c r="W16" s="332"/>
      <c r="X16" s="332"/>
      <c r="Y16" s="332"/>
      <c r="Z16" s="332"/>
      <c r="AA16" s="332"/>
      <c r="AB16" s="332"/>
      <c r="AC16" s="73"/>
      <c r="AD16" s="74"/>
    </row>
    <row r="17" spans="1:41" s="76" customFormat="1" ht="37.5" customHeight="1" thickBot="1" x14ac:dyDescent="0.4">
      <c r="A17" s="327" t="s">
        <v>22</v>
      </c>
      <c r="B17" s="328"/>
      <c r="C17" s="333" t="s">
        <v>110</v>
      </c>
      <c r="D17" s="334"/>
      <c r="E17" s="334"/>
      <c r="F17" s="334"/>
      <c r="G17" s="334"/>
      <c r="H17" s="334"/>
      <c r="I17" s="334"/>
      <c r="J17" s="334"/>
      <c r="K17" s="334"/>
      <c r="L17" s="334"/>
      <c r="M17" s="334"/>
      <c r="N17" s="334"/>
      <c r="O17" s="334"/>
      <c r="P17" s="334"/>
      <c r="Q17" s="335"/>
      <c r="R17" s="322" t="s">
        <v>24</v>
      </c>
      <c r="S17" s="326"/>
      <c r="T17" s="326"/>
      <c r="U17" s="326"/>
      <c r="V17" s="323"/>
      <c r="W17" s="439">
        <v>1</v>
      </c>
      <c r="X17" s="440"/>
      <c r="Y17" s="326" t="s">
        <v>25</v>
      </c>
      <c r="Z17" s="326"/>
      <c r="AA17" s="326"/>
      <c r="AB17" s="323"/>
      <c r="AC17" s="402">
        <v>0.2</v>
      </c>
      <c r="AD17" s="403"/>
    </row>
    <row r="18" spans="1:41" ht="16.5" customHeight="1" thickBot="1" x14ac:dyDescent="0.4">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41" ht="32.25" customHeight="1" thickBot="1" x14ac:dyDescent="0.4">
      <c r="A19" s="322" t="s">
        <v>26</v>
      </c>
      <c r="B19" s="326"/>
      <c r="C19" s="326"/>
      <c r="D19" s="326"/>
      <c r="E19" s="326"/>
      <c r="F19" s="326"/>
      <c r="G19" s="326"/>
      <c r="H19" s="326"/>
      <c r="I19" s="326"/>
      <c r="J19" s="326"/>
      <c r="K19" s="326"/>
      <c r="L19" s="326"/>
      <c r="M19" s="326"/>
      <c r="N19" s="326"/>
      <c r="O19" s="326"/>
      <c r="P19" s="326"/>
      <c r="Q19" s="326"/>
      <c r="R19" s="326"/>
      <c r="S19" s="326"/>
      <c r="T19" s="326"/>
      <c r="U19" s="326"/>
      <c r="V19" s="326"/>
      <c r="W19" s="326"/>
      <c r="X19" s="326"/>
      <c r="Y19" s="326"/>
      <c r="Z19" s="326"/>
      <c r="AA19" s="326"/>
      <c r="AB19" s="326"/>
      <c r="AC19" s="326"/>
      <c r="AD19" s="323"/>
      <c r="AE19" s="83"/>
      <c r="AF19" s="83"/>
    </row>
    <row r="20" spans="1:41" ht="32.25" customHeight="1" thickBot="1" x14ac:dyDescent="0.4">
      <c r="A20" s="82"/>
      <c r="B20" s="60"/>
      <c r="C20" s="396" t="s">
        <v>27</v>
      </c>
      <c r="D20" s="397"/>
      <c r="E20" s="397"/>
      <c r="F20" s="397"/>
      <c r="G20" s="397"/>
      <c r="H20" s="397"/>
      <c r="I20" s="397"/>
      <c r="J20" s="397"/>
      <c r="K20" s="397"/>
      <c r="L20" s="397"/>
      <c r="M20" s="397"/>
      <c r="N20" s="397"/>
      <c r="O20" s="397"/>
      <c r="P20" s="398"/>
      <c r="Q20" s="393" t="s">
        <v>28</v>
      </c>
      <c r="R20" s="394"/>
      <c r="S20" s="394"/>
      <c r="T20" s="394"/>
      <c r="U20" s="394"/>
      <c r="V20" s="394"/>
      <c r="W20" s="394"/>
      <c r="X20" s="394"/>
      <c r="Y20" s="394"/>
      <c r="Z20" s="394"/>
      <c r="AA20" s="394"/>
      <c r="AB20" s="394"/>
      <c r="AC20" s="394"/>
      <c r="AD20" s="395"/>
      <c r="AE20" s="83"/>
      <c r="AF20" s="83"/>
    </row>
    <row r="21" spans="1:41" ht="32.25" customHeight="1" thickBot="1" x14ac:dyDescent="0.4">
      <c r="A21" s="59"/>
      <c r="B21" s="54"/>
      <c r="C21" s="153" t="s">
        <v>29</v>
      </c>
      <c r="D21" s="154" t="s">
        <v>30</v>
      </c>
      <c r="E21" s="154" t="s">
        <v>31</v>
      </c>
      <c r="F21" s="154" t="s">
        <v>32</v>
      </c>
      <c r="G21" s="154" t="s">
        <v>33</v>
      </c>
      <c r="H21" s="154" t="s">
        <v>34</v>
      </c>
      <c r="I21" s="154" t="s">
        <v>35</v>
      </c>
      <c r="J21" s="154" t="s">
        <v>36</v>
      </c>
      <c r="K21" s="154" t="s">
        <v>37</v>
      </c>
      <c r="L21" s="154" t="s">
        <v>38</v>
      </c>
      <c r="M21" s="154" t="s">
        <v>39</v>
      </c>
      <c r="N21" s="154" t="s">
        <v>40</v>
      </c>
      <c r="O21" s="154" t="s">
        <v>41</v>
      </c>
      <c r="P21" s="155" t="s">
        <v>42</v>
      </c>
      <c r="Q21" s="153" t="s">
        <v>29</v>
      </c>
      <c r="R21" s="154" t="s">
        <v>30</v>
      </c>
      <c r="S21" s="154" t="s">
        <v>31</v>
      </c>
      <c r="T21" s="154" t="s">
        <v>32</v>
      </c>
      <c r="U21" s="154" t="s">
        <v>33</v>
      </c>
      <c r="V21" s="154" t="s">
        <v>34</v>
      </c>
      <c r="W21" s="154" t="s">
        <v>35</v>
      </c>
      <c r="X21" s="154" t="s">
        <v>36</v>
      </c>
      <c r="Y21" s="154" t="s">
        <v>37</v>
      </c>
      <c r="Z21" s="154" t="s">
        <v>38</v>
      </c>
      <c r="AA21" s="154" t="s">
        <v>39</v>
      </c>
      <c r="AB21" s="154" t="s">
        <v>40</v>
      </c>
      <c r="AC21" s="154" t="s">
        <v>41</v>
      </c>
      <c r="AD21" s="155" t="s">
        <v>42</v>
      </c>
      <c r="AE21" s="3"/>
      <c r="AF21" s="3"/>
    </row>
    <row r="22" spans="1:41" ht="32.25" customHeight="1" x14ac:dyDescent="0.35">
      <c r="A22" s="279" t="s">
        <v>43</v>
      </c>
      <c r="B22" s="284"/>
      <c r="C22" s="175"/>
      <c r="D22" s="173"/>
      <c r="E22" s="173"/>
      <c r="F22" s="173"/>
      <c r="G22" s="173"/>
      <c r="H22" s="173"/>
      <c r="I22" s="173"/>
      <c r="J22" s="173"/>
      <c r="K22" s="173"/>
      <c r="L22" s="173"/>
      <c r="M22" s="173"/>
      <c r="N22" s="173"/>
      <c r="O22" s="173">
        <f>SUM(C22:N22)</f>
        <v>0</v>
      </c>
      <c r="P22" s="176"/>
      <c r="Q22" s="218">
        <v>613351250</v>
      </c>
      <c r="R22" s="169"/>
      <c r="S22" s="169"/>
      <c r="T22" s="169"/>
      <c r="U22" s="169">
        <v>5000000</v>
      </c>
      <c r="V22" s="169"/>
      <c r="W22" s="169"/>
      <c r="X22" s="169">
        <v>270803</v>
      </c>
      <c r="Y22" s="169"/>
      <c r="Z22" s="169"/>
      <c r="AA22" s="169"/>
      <c r="AB22" s="169"/>
      <c r="AC22" s="169">
        <f>SUM(Q22:AB22)</f>
        <v>618622053</v>
      </c>
      <c r="AD22" s="180"/>
      <c r="AE22" s="3"/>
      <c r="AF22" s="3"/>
    </row>
    <row r="23" spans="1:41" ht="32.25" customHeight="1" x14ac:dyDescent="0.35">
      <c r="A23" s="280" t="s">
        <v>44</v>
      </c>
      <c r="B23" s="287"/>
      <c r="C23" s="170"/>
      <c r="D23" s="169"/>
      <c r="E23" s="169"/>
      <c r="F23" s="169"/>
      <c r="G23" s="169"/>
      <c r="H23" s="169"/>
      <c r="I23" s="169"/>
      <c r="J23" s="169"/>
      <c r="K23" s="169"/>
      <c r="L23" s="169"/>
      <c r="M23" s="169"/>
      <c r="N23" s="169"/>
      <c r="O23" s="169">
        <f>SUM(C23:N23)</f>
        <v>0</v>
      </c>
      <c r="P23" s="188" t="str">
        <f>IFERROR(O23/(SUMIF(C23:N23,"&gt;0",C22:N22))," ")</f>
        <v xml:space="preserve"> </v>
      </c>
      <c r="Q23" s="218">
        <v>613351250</v>
      </c>
      <c r="R23" s="220"/>
      <c r="S23" s="169">
        <v>-4967833</v>
      </c>
      <c r="T23" s="220"/>
      <c r="U23" s="220"/>
      <c r="V23" s="220"/>
      <c r="W23" s="220"/>
      <c r="X23" s="220"/>
      <c r="Y23" s="220"/>
      <c r="Z23" s="220"/>
      <c r="AA23" s="220"/>
      <c r="AB23" s="220"/>
      <c r="AC23" s="169">
        <f>SUM(Q23:AB23)</f>
        <v>608383417</v>
      </c>
      <c r="AD23" s="178" t="str">
        <f>IFERROR(AC22/(SUMIF(Q22:AB22,"&gt;0",#REF!))," ")</f>
        <v xml:space="preserve"> </v>
      </c>
      <c r="AE23" s="3"/>
      <c r="AF23" s="3"/>
    </row>
    <row r="24" spans="1:41" ht="32.25" customHeight="1" x14ac:dyDescent="0.35">
      <c r="A24" s="280" t="s">
        <v>45</v>
      </c>
      <c r="B24" s="287"/>
      <c r="C24" s="170"/>
      <c r="D24" s="169">
        <f>1951058+687500+729667</f>
        <v>3368225</v>
      </c>
      <c r="E24" s="169"/>
      <c r="F24" s="169">
        <f>33132+2500000</f>
        <v>2533132</v>
      </c>
      <c r="G24" s="169"/>
      <c r="H24" s="169"/>
      <c r="I24" s="169"/>
      <c r="J24" s="169"/>
      <c r="K24" s="169"/>
      <c r="L24" s="169"/>
      <c r="M24" s="169"/>
      <c r="N24" s="169"/>
      <c r="O24" s="169">
        <f>SUM(C24:N24)</f>
        <v>5901357</v>
      </c>
      <c r="P24" s="174"/>
      <c r="Q24" s="170"/>
      <c r="R24" s="170">
        <v>27793750</v>
      </c>
      <c r="S24" s="169">
        <v>53232500</v>
      </c>
      <c r="T24" s="169">
        <v>53232500</v>
      </c>
      <c r="U24" s="169">
        <v>53232500</v>
      </c>
      <c r="V24" s="169">
        <v>53857500</v>
      </c>
      <c r="W24" s="169">
        <v>53857500</v>
      </c>
      <c r="X24" s="169">
        <v>53857500</v>
      </c>
      <c r="Y24" s="169">
        <v>53857500</v>
      </c>
      <c r="Z24" s="169">
        <v>53947768</v>
      </c>
      <c r="AA24" s="169">
        <v>53947768</v>
      </c>
      <c r="AB24" s="169">
        <f>53857500+53947767</f>
        <v>107805267</v>
      </c>
      <c r="AC24" s="169">
        <f>SUM(Q24:AB24)</f>
        <v>618622053</v>
      </c>
      <c r="AD24" s="178"/>
      <c r="AE24" s="3"/>
      <c r="AF24" s="3"/>
    </row>
    <row r="25" spans="1:41" ht="32.25" customHeight="1" thickBot="1" x14ac:dyDescent="0.4">
      <c r="A25" s="408" t="s">
        <v>46</v>
      </c>
      <c r="B25" s="409"/>
      <c r="C25" s="171"/>
      <c r="D25" s="172">
        <v>3368225</v>
      </c>
      <c r="E25" s="172">
        <f>33132+2500000</f>
        <v>2533132</v>
      </c>
      <c r="F25" s="172"/>
      <c r="G25" s="172"/>
      <c r="H25" s="172"/>
      <c r="I25" s="172"/>
      <c r="J25" s="172"/>
      <c r="K25" s="172"/>
      <c r="L25" s="172"/>
      <c r="M25" s="172"/>
      <c r="N25" s="172"/>
      <c r="O25" s="172">
        <f>SUM(C25:N25)</f>
        <v>5901357</v>
      </c>
      <c r="P25" s="177">
        <v>1</v>
      </c>
      <c r="Q25" s="171">
        <v>0</v>
      </c>
      <c r="R25" s="172">
        <v>24292584</v>
      </c>
      <c r="S25" s="172">
        <v>51765834</v>
      </c>
      <c r="T25" s="172">
        <v>53232500</v>
      </c>
      <c r="U25" s="172"/>
      <c r="V25" s="172"/>
      <c r="W25" s="172"/>
      <c r="X25" s="172"/>
      <c r="Y25" s="172"/>
      <c r="Z25" s="172"/>
      <c r="AA25" s="172"/>
      <c r="AB25" s="172"/>
      <c r="AC25" s="172">
        <f>SUM(Q25:AB25)</f>
        <v>129290918</v>
      </c>
      <c r="AD25" s="179">
        <f>IFERROR(AC25/(SUMIF(Q25:AB25,"&gt;0",Q24:AB24))," ")</f>
        <v>0.96299807647546254</v>
      </c>
      <c r="AE25" s="3"/>
      <c r="AF25" s="3"/>
    </row>
    <row r="26" spans="1:41" ht="32.25" customHeight="1" thickBot="1" x14ac:dyDescent="0.4">
      <c r="A26" s="59"/>
      <c r="B26" s="54"/>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60"/>
      <c r="AD26" s="168"/>
    </row>
    <row r="27" spans="1:41" ht="34" customHeight="1" x14ac:dyDescent="0.35">
      <c r="A27" s="404" t="s">
        <v>47</v>
      </c>
      <c r="B27" s="405"/>
      <c r="C27" s="406"/>
      <c r="D27" s="406"/>
      <c r="E27" s="406"/>
      <c r="F27" s="406"/>
      <c r="G27" s="406"/>
      <c r="H27" s="406"/>
      <c r="I27" s="406"/>
      <c r="J27" s="406"/>
      <c r="K27" s="406"/>
      <c r="L27" s="406"/>
      <c r="M27" s="406"/>
      <c r="N27" s="406"/>
      <c r="O27" s="406"/>
      <c r="P27" s="406"/>
      <c r="Q27" s="406"/>
      <c r="R27" s="406"/>
      <c r="S27" s="406"/>
      <c r="T27" s="406"/>
      <c r="U27" s="406"/>
      <c r="V27" s="406"/>
      <c r="W27" s="406"/>
      <c r="X27" s="406"/>
      <c r="Y27" s="406"/>
      <c r="Z27" s="406"/>
      <c r="AA27" s="406"/>
      <c r="AB27" s="406"/>
      <c r="AC27" s="406"/>
      <c r="AD27" s="407"/>
    </row>
    <row r="28" spans="1:41" ht="15" customHeight="1" x14ac:dyDescent="0.35">
      <c r="A28" s="410" t="s">
        <v>48</v>
      </c>
      <c r="B28" s="412" t="s">
        <v>49</v>
      </c>
      <c r="C28" s="413"/>
      <c r="D28" s="287" t="s">
        <v>50</v>
      </c>
      <c r="E28" s="288"/>
      <c r="F28" s="288"/>
      <c r="G28" s="288"/>
      <c r="H28" s="288"/>
      <c r="I28" s="288"/>
      <c r="J28" s="288"/>
      <c r="K28" s="288"/>
      <c r="L28" s="288"/>
      <c r="M28" s="288"/>
      <c r="N28" s="288"/>
      <c r="O28" s="414"/>
      <c r="P28" s="312" t="s">
        <v>41</v>
      </c>
      <c r="Q28" s="312" t="s">
        <v>51</v>
      </c>
      <c r="R28" s="312"/>
      <c r="S28" s="312"/>
      <c r="T28" s="312"/>
      <c r="U28" s="312"/>
      <c r="V28" s="312"/>
      <c r="W28" s="312"/>
      <c r="X28" s="312"/>
      <c r="Y28" s="312"/>
      <c r="Z28" s="312"/>
      <c r="AA28" s="312"/>
      <c r="AB28" s="312"/>
      <c r="AC28" s="312"/>
      <c r="AD28" s="314"/>
    </row>
    <row r="29" spans="1:41" ht="27" customHeight="1" x14ac:dyDescent="0.35">
      <c r="A29" s="411"/>
      <c r="B29" s="315"/>
      <c r="C29" s="317"/>
      <c r="D29" s="88" t="s">
        <v>29</v>
      </c>
      <c r="E29" s="88" t="s">
        <v>30</v>
      </c>
      <c r="F29" s="88" t="s">
        <v>31</v>
      </c>
      <c r="G29" s="88" t="s">
        <v>32</v>
      </c>
      <c r="H29" s="88" t="s">
        <v>33</v>
      </c>
      <c r="I29" s="88" t="s">
        <v>34</v>
      </c>
      <c r="J29" s="88" t="s">
        <v>35</v>
      </c>
      <c r="K29" s="88" t="s">
        <v>36</v>
      </c>
      <c r="L29" s="88" t="s">
        <v>37</v>
      </c>
      <c r="M29" s="88" t="s">
        <v>38</v>
      </c>
      <c r="N29" s="88" t="s">
        <v>39</v>
      </c>
      <c r="O29" s="88" t="s">
        <v>40</v>
      </c>
      <c r="P29" s="414"/>
      <c r="Q29" s="312"/>
      <c r="R29" s="312"/>
      <c r="S29" s="312"/>
      <c r="T29" s="312"/>
      <c r="U29" s="312"/>
      <c r="V29" s="312"/>
      <c r="W29" s="312"/>
      <c r="X29" s="312"/>
      <c r="Y29" s="312"/>
      <c r="Z29" s="312"/>
      <c r="AA29" s="312"/>
      <c r="AB29" s="312"/>
      <c r="AC29" s="312"/>
      <c r="AD29" s="314"/>
    </row>
    <row r="30" spans="1:41" ht="62.25" customHeight="1" thickBot="1" x14ac:dyDescent="0.4">
      <c r="A30" s="190" t="str">
        <f>C17</f>
        <v>5 - Acompañar el 100% la incorporación del enfoque de género y  la implementación de siete derechos de la PPMyEG</v>
      </c>
      <c r="B30" s="415" t="s">
        <v>52</v>
      </c>
      <c r="C30" s="416"/>
      <c r="D30" s="89" t="s">
        <v>52</v>
      </c>
      <c r="E30" s="89" t="s">
        <v>52</v>
      </c>
      <c r="F30" s="89" t="s">
        <v>52</v>
      </c>
      <c r="G30" s="89" t="s">
        <v>52</v>
      </c>
      <c r="H30" s="89" t="s">
        <v>52</v>
      </c>
      <c r="I30" s="89" t="s">
        <v>52</v>
      </c>
      <c r="J30" s="89" t="s">
        <v>52</v>
      </c>
      <c r="K30" s="89" t="s">
        <v>52</v>
      </c>
      <c r="L30" s="89" t="s">
        <v>52</v>
      </c>
      <c r="M30" s="89" t="s">
        <v>52</v>
      </c>
      <c r="N30" s="89" t="s">
        <v>52</v>
      </c>
      <c r="O30" s="89" t="s">
        <v>52</v>
      </c>
      <c r="P30" s="86">
        <f>SUM(D30:O30)</f>
        <v>0</v>
      </c>
      <c r="Q30" s="417" t="s">
        <v>53</v>
      </c>
      <c r="R30" s="417"/>
      <c r="S30" s="417"/>
      <c r="T30" s="417"/>
      <c r="U30" s="417"/>
      <c r="V30" s="417"/>
      <c r="W30" s="417"/>
      <c r="X30" s="417"/>
      <c r="Y30" s="417"/>
      <c r="Z30" s="417"/>
      <c r="AA30" s="417"/>
      <c r="AB30" s="417"/>
      <c r="AC30" s="417"/>
      <c r="AD30" s="418"/>
    </row>
    <row r="31" spans="1:41" ht="45" customHeight="1" x14ac:dyDescent="0.35">
      <c r="A31" s="419" t="s">
        <v>54</v>
      </c>
      <c r="B31" s="420"/>
      <c r="C31" s="420"/>
      <c r="D31" s="420"/>
      <c r="E31" s="420"/>
      <c r="F31" s="420"/>
      <c r="G31" s="420"/>
      <c r="H31" s="420"/>
      <c r="I31" s="420"/>
      <c r="J31" s="420"/>
      <c r="K31" s="420"/>
      <c r="L31" s="420"/>
      <c r="M31" s="420"/>
      <c r="N31" s="420"/>
      <c r="O31" s="420"/>
      <c r="P31" s="420"/>
      <c r="Q31" s="420"/>
      <c r="R31" s="420"/>
      <c r="S31" s="420"/>
      <c r="T31" s="420"/>
      <c r="U31" s="420"/>
      <c r="V31" s="420"/>
      <c r="W31" s="420"/>
      <c r="X31" s="420"/>
      <c r="Y31" s="420"/>
      <c r="Z31" s="420"/>
      <c r="AA31" s="420"/>
      <c r="AB31" s="420"/>
      <c r="AC31" s="420"/>
      <c r="AD31" s="421"/>
    </row>
    <row r="32" spans="1:41" ht="23.25" customHeight="1" x14ac:dyDescent="0.35">
      <c r="A32" s="280" t="s">
        <v>55</v>
      </c>
      <c r="B32" s="312" t="s">
        <v>56</v>
      </c>
      <c r="C32" s="312" t="s">
        <v>49</v>
      </c>
      <c r="D32" s="312" t="s">
        <v>57</v>
      </c>
      <c r="E32" s="312"/>
      <c r="F32" s="312"/>
      <c r="G32" s="312"/>
      <c r="H32" s="312"/>
      <c r="I32" s="312"/>
      <c r="J32" s="312"/>
      <c r="K32" s="312"/>
      <c r="L32" s="312"/>
      <c r="M32" s="312"/>
      <c r="N32" s="312"/>
      <c r="O32" s="312"/>
      <c r="P32" s="312"/>
      <c r="Q32" s="312" t="s">
        <v>58</v>
      </c>
      <c r="R32" s="312"/>
      <c r="S32" s="312"/>
      <c r="T32" s="312"/>
      <c r="U32" s="312"/>
      <c r="V32" s="312"/>
      <c r="W32" s="312"/>
      <c r="X32" s="312"/>
      <c r="Y32" s="312"/>
      <c r="Z32" s="312"/>
      <c r="AA32" s="312"/>
      <c r="AB32" s="312"/>
      <c r="AC32" s="312"/>
      <c r="AD32" s="314"/>
      <c r="AG32" s="87"/>
      <c r="AH32" s="87"/>
      <c r="AI32" s="87"/>
      <c r="AJ32" s="87"/>
      <c r="AK32" s="87"/>
      <c r="AL32" s="87"/>
      <c r="AM32" s="87"/>
      <c r="AN32" s="87"/>
      <c r="AO32" s="87"/>
    </row>
    <row r="33" spans="1:41" ht="23.25" customHeight="1" x14ac:dyDescent="0.35">
      <c r="A33" s="280"/>
      <c r="B33" s="312"/>
      <c r="C33" s="313"/>
      <c r="D33" s="88" t="s">
        <v>29</v>
      </c>
      <c r="E33" s="88" t="s">
        <v>30</v>
      </c>
      <c r="F33" s="88" t="s">
        <v>31</v>
      </c>
      <c r="G33" s="88" t="s">
        <v>32</v>
      </c>
      <c r="H33" s="88" t="s">
        <v>33</v>
      </c>
      <c r="I33" s="88" t="s">
        <v>34</v>
      </c>
      <c r="J33" s="88" t="s">
        <v>35</v>
      </c>
      <c r="K33" s="88" t="s">
        <v>36</v>
      </c>
      <c r="L33" s="88" t="s">
        <v>37</v>
      </c>
      <c r="M33" s="88" t="s">
        <v>38</v>
      </c>
      <c r="N33" s="88" t="s">
        <v>39</v>
      </c>
      <c r="O33" s="88" t="s">
        <v>40</v>
      </c>
      <c r="P33" s="88" t="s">
        <v>41</v>
      </c>
      <c r="Q33" s="315" t="s">
        <v>59</v>
      </c>
      <c r="R33" s="316"/>
      <c r="S33" s="316"/>
      <c r="T33" s="316"/>
      <c r="U33" s="316"/>
      <c r="V33" s="317"/>
      <c r="W33" s="315" t="s">
        <v>60</v>
      </c>
      <c r="X33" s="316"/>
      <c r="Y33" s="316"/>
      <c r="Z33" s="317"/>
      <c r="AA33" s="315" t="s">
        <v>61</v>
      </c>
      <c r="AB33" s="316"/>
      <c r="AC33" s="316"/>
      <c r="AD33" s="318"/>
      <c r="AG33" s="87"/>
      <c r="AH33" s="87"/>
      <c r="AI33" s="87"/>
      <c r="AJ33" s="87"/>
      <c r="AK33" s="87"/>
      <c r="AL33" s="87"/>
      <c r="AM33" s="87"/>
      <c r="AN33" s="87"/>
      <c r="AO33" s="87"/>
    </row>
    <row r="34" spans="1:41" ht="113.5" customHeight="1" x14ac:dyDescent="0.35">
      <c r="A34" s="290" t="str">
        <f>A30</f>
        <v>5 - Acompañar el 100% la incorporación del enfoque de género y  la implementación de siete derechos de la PPMyEG</v>
      </c>
      <c r="B34" s="292">
        <v>0.2</v>
      </c>
      <c r="C34" s="90" t="s">
        <v>62</v>
      </c>
      <c r="D34" s="156">
        <v>1</v>
      </c>
      <c r="E34" s="156">
        <v>1</v>
      </c>
      <c r="F34" s="156">
        <v>1</v>
      </c>
      <c r="G34" s="156">
        <v>1</v>
      </c>
      <c r="H34" s="156">
        <v>1</v>
      </c>
      <c r="I34" s="156">
        <v>1</v>
      </c>
      <c r="J34" s="156">
        <v>1</v>
      </c>
      <c r="K34" s="156">
        <v>1</v>
      </c>
      <c r="L34" s="156">
        <v>1</v>
      </c>
      <c r="M34" s="156">
        <v>1</v>
      </c>
      <c r="N34" s="156">
        <v>1</v>
      </c>
      <c r="O34" s="156">
        <v>1</v>
      </c>
      <c r="P34" s="156">
        <v>1</v>
      </c>
      <c r="Q34" s="451" t="s">
        <v>533</v>
      </c>
      <c r="R34" s="446"/>
      <c r="S34" s="446"/>
      <c r="T34" s="446"/>
      <c r="U34" s="446"/>
      <c r="V34" s="452"/>
      <c r="W34" s="456" t="s">
        <v>111</v>
      </c>
      <c r="X34" s="457"/>
      <c r="Y34" s="457"/>
      <c r="Z34" s="458"/>
      <c r="AA34" s="462" t="s">
        <v>112</v>
      </c>
      <c r="AB34" s="463"/>
      <c r="AC34" s="463"/>
      <c r="AD34" s="464"/>
      <c r="AG34" s="87"/>
      <c r="AH34" s="87"/>
      <c r="AI34" s="87"/>
      <c r="AJ34" s="87"/>
      <c r="AK34" s="87"/>
      <c r="AL34" s="87"/>
      <c r="AM34" s="87"/>
      <c r="AN34" s="87"/>
      <c r="AO34" s="87"/>
    </row>
    <row r="35" spans="1:41" ht="139.5" customHeight="1" thickBot="1" x14ac:dyDescent="0.4">
      <c r="A35" s="291"/>
      <c r="B35" s="293"/>
      <c r="C35" s="91" t="s">
        <v>66</v>
      </c>
      <c r="D35" s="234">
        <v>1</v>
      </c>
      <c r="E35" s="241">
        <v>1</v>
      </c>
      <c r="F35" s="241">
        <v>1</v>
      </c>
      <c r="G35" s="241">
        <v>1</v>
      </c>
      <c r="H35" s="93"/>
      <c r="I35" s="93"/>
      <c r="J35" s="93"/>
      <c r="K35" s="93"/>
      <c r="L35" s="93"/>
      <c r="M35" s="93"/>
      <c r="N35" s="93"/>
      <c r="O35" s="93"/>
      <c r="P35" s="157">
        <v>1</v>
      </c>
      <c r="Q35" s="453"/>
      <c r="R35" s="454"/>
      <c r="S35" s="454"/>
      <c r="T35" s="454"/>
      <c r="U35" s="454"/>
      <c r="V35" s="455"/>
      <c r="W35" s="459"/>
      <c r="X35" s="460"/>
      <c r="Y35" s="460"/>
      <c r="Z35" s="461"/>
      <c r="AA35" s="465"/>
      <c r="AB35" s="466"/>
      <c r="AC35" s="466"/>
      <c r="AD35" s="467"/>
      <c r="AE35" s="49"/>
      <c r="AG35" s="87"/>
      <c r="AH35" s="87"/>
      <c r="AI35" s="87"/>
      <c r="AJ35" s="87"/>
      <c r="AK35" s="87"/>
      <c r="AL35" s="87"/>
      <c r="AM35" s="87"/>
      <c r="AN35" s="87"/>
      <c r="AO35" s="87"/>
    </row>
    <row r="36" spans="1:41" ht="26.25" hidden="1" customHeight="1" x14ac:dyDescent="0.35">
      <c r="A36" s="279" t="s">
        <v>67</v>
      </c>
      <c r="B36" s="281" t="s">
        <v>68</v>
      </c>
      <c r="C36" s="283" t="s">
        <v>69</v>
      </c>
      <c r="D36" s="283"/>
      <c r="E36" s="283"/>
      <c r="F36" s="283"/>
      <c r="G36" s="283"/>
      <c r="H36" s="283"/>
      <c r="I36" s="283"/>
      <c r="J36" s="283"/>
      <c r="K36" s="283"/>
      <c r="L36" s="283"/>
      <c r="M36" s="283"/>
      <c r="N36" s="283"/>
      <c r="O36" s="283"/>
      <c r="P36" s="283"/>
      <c r="Q36" s="284" t="s">
        <v>70</v>
      </c>
      <c r="R36" s="285"/>
      <c r="S36" s="285"/>
      <c r="T36" s="285"/>
      <c r="U36" s="285"/>
      <c r="V36" s="285"/>
      <c r="W36" s="285"/>
      <c r="X36" s="285"/>
      <c r="Y36" s="285"/>
      <c r="Z36" s="285"/>
      <c r="AA36" s="285"/>
      <c r="AB36" s="285"/>
      <c r="AC36" s="285"/>
      <c r="AD36" s="286"/>
      <c r="AG36" s="87"/>
      <c r="AH36" s="87"/>
      <c r="AI36" s="87"/>
      <c r="AJ36" s="87"/>
      <c r="AK36" s="87"/>
      <c r="AL36" s="87"/>
      <c r="AM36" s="87"/>
      <c r="AN36" s="87"/>
      <c r="AO36" s="87"/>
    </row>
    <row r="37" spans="1:41" ht="26.25" customHeight="1" x14ac:dyDescent="0.35">
      <c r="A37" s="280"/>
      <c r="B37" s="282"/>
      <c r="C37" s="88" t="s">
        <v>71</v>
      </c>
      <c r="D37" s="88" t="s">
        <v>72</v>
      </c>
      <c r="E37" s="88" t="s">
        <v>73</v>
      </c>
      <c r="F37" s="88" t="s">
        <v>74</v>
      </c>
      <c r="G37" s="88" t="s">
        <v>75</v>
      </c>
      <c r="H37" s="88" t="s">
        <v>76</v>
      </c>
      <c r="I37" s="88" t="s">
        <v>77</v>
      </c>
      <c r="J37" s="88" t="s">
        <v>78</v>
      </c>
      <c r="K37" s="88" t="s">
        <v>79</v>
      </c>
      <c r="L37" s="88" t="s">
        <v>80</v>
      </c>
      <c r="M37" s="88" t="s">
        <v>81</v>
      </c>
      <c r="N37" s="88" t="s">
        <v>82</v>
      </c>
      <c r="O37" s="88" t="s">
        <v>83</v>
      </c>
      <c r="P37" s="88" t="s">
        <v>84</v>
      </c>
      <c r="Q37" s="287" t="s">
        <v>85</v>
      </c>
      <c r="R37" s="288"/>
      <c r="S37" s="288"/>
      <c r="T37" s="288"/>
      <c r="U37" s="288"/>
      <c r="V37" s="288"/>
      <c r="W37" s="288"/>
      <c r="X37" s="288"/>
      <c r="Y37" s="288"/>
      <c r="Z37" s="288"/>
      <c r="AA37" s="288"/>
      <c r="AB37" s="288"/>
      <c r="AC37" s="288"/>
      <c r="AD37" s="289"/>
      <c r="AG37" s="94"/>
      <c r="AH37" s="94"/>
      <c r="AI37" s="94"/>
      <c r="AJ37" s="94"/>
      <c r="AK37" s="94"/>
      <c r="AL37" s="94"/>
      <c r="AM37" s="94"/>
      <c r="AN37" s="94"/>
      <c r="AO37" s="94"/>
    </row>
    <row r="38" spans="1:41" ht="60.75" customHeight="1" x14ac:dyDescent="0.35">
      <c r="A38" s="441" t="s">
        <v>113</v>
      </c>
      <c r="B38" s="443">
        <v>0.06</v>
      </c>
      <c r="C38" s="90" t="s">
        <v>62</v>
      </c>
      <c r="D38" s="95">
        <v>0.05</v>
      </c>
      <c r="E38" s="95">
        <v>0.09</v>
      </c>
      <c r="F38" s="95">
        <v>0.09</v>
      </c>
      <c r="G38" s="95">
        <v>0.09</v>
      </c>
      <c r="H38" s="95">
        <v>0.09</v>
      </c>
      <c r="I38" s="95">
        <v>0.09</v>
      </c>
      <c r="J38" s="95">
        <v>0.09</v>
      </c>
      <c r="K38" s="95">
        <v>0.09</v>
      </c>
      <c r="L38" s="95">
        <v>0.09</v>
      </c>
      <c r="M38" s="95">
        <v>0.09</v>
      </c>
      <c r="N38" s="95">
        <v>0.09</v>
      </c>
      <c r="O38" s="95">
        <v>0.05</v>
      </c>
      <c r="P38" s="96">
        <f t="shared" ref="P38:P45" si="0">SUM(D38:O38)</f>
        <v>0.99999999999999989</v>
      </c>
      <c r="Q38" s="445" t="s">
        <v>114</v>
      </c>
      <c r="R38" s="446"/>
      <c r="S38" s="446"/>
      <c r="T38" s="446"/>
      <c r="U38" s="446"/>
      <c r="V38" s="446"/>
      <c r="W38" s="446"/>
      <c r="X38" s="446"/>
      <c r="Y38" s="446"/>
      <c r="Z38" s="446"/>
      <c r="AA38" s="446"/>
      <c r="AB38" s="446"/>
      <c r="AC38" s="446"/>
      <c r="AD38" s="447"/>
      <c r="AE38" s="97"/>
      <c r="AG38" s="98"/>
      <c r="AH38" s="98"/>
      <c r="AI38" s="98"/>
      <c r="AJ38" s="98"/>
      <c r="AK38" s="98"/>
      <c r="AL38" s="98"/>
      <c r="AM38" s="98"/>
      <c r="AN38" s="98"/>
      <c r="AO38" s="98"/>
    </row>
    <row r="39" spans="1:41" ht="70.5" customHeight="1" x14ac:dyDescent="0.35">
      <c r="A39" s="442"/>
      <c r="B39" s="444"/>
      <c r="C39" s="99" t="s">
        <v>66</v>
      </c>
      <c r="D39" s="100">
        <v>0.05</v>
      </c>
      <c r="E39" s="100">
        <v>0.09</v>
      </c>
      <c r="F39" s="100">
        <v>0.09</v>
      </c>
      <c r="G39" s="100">
        <v>0.09</v>
      </c>
      <c r="H39" s="100"/>
      <c r="I39" s="100"/>
      <c r="J39" s="100"/>
      <c r="K39" s="100"/>
      <c r="L39" s="100"/>
      <c r="M39" s="100"/>
      <c r="N39" s="100"/>
      <c r="O39" s="100"/>
      <c r="P39" s="101">
        <f t="shared" si="0"/>
        <v>0.32</v>
      </c>
      <c r="Q39" s="448"/>
      <c r="R39" s="449"/>
      <c r="S39" s="449"/>
      <c r="T39" s="449"/>
      <c r="U39" s="449"/>
      <c r="V39" s="449"/>
      <c r="W39" s="449"/>
      <c r="X39" s="449"/>
      <c r="Y39" s="449"/>
      <c r="Z39" s="449"/>
      <c r="AA39" s="449"/>
      <c r="AB39" s="449"/>
      <c r="AC39" s="449"/>
      <c r="AD39" s="450"/>
      <c r="AE39" s="97"/>
    </row>
    <row r="40" spans="1:41" ht="54" customHeight="1" x14ac:dyDescent="0.35">
      <c r="A40" s="442" t="s">
        <v>115</v>
      </c>
      <c r="B40" s="443">
        <v>0.06</v>
      </c>
      <c r="C40" s="102" t="s">
        <v>62</v>
      </c>
      <c r="D40" s="103">
        <v>0.05</v>
      </c>
      <c r="E40" s="103">
        <v>0.11</v>
      </c>
      <c r="F40" s="103">
        <v>0.11</v>
      </c>
      <c r="G40" s="103">
        <v>0.11</v>
      </c>
      <c r="H40" s="103">
        <v>0.11</v>
      </c>
      <c r="I40" s="103">
        <v>0.11</v>
      </c>
      <c r="J40" s="103">
        <v>0.1</v>
      </c>
      <c r="K40" s="103">
        <v>0.06</v>
      </c>
      <c r="L40" s="103">
        <v>0.06</v>
      </c>
      <c r="M40" s="103">
        <v>0.06</v>
      </c>
      <c r="N40" s="103">
        <v>0.06</v>
      </c>
      <c r="O40" s="103">
        <v>0.06</v>
      </c>
      <c r="P40" s="101">
        <f t="shared" si="0"/>
        <v>1.0000000000000002</v>
      </c>
      <c r="Q40" s="445" t="s">
        <v>116</v>
      </c>
      <c r="R40" s="446"/>
      <c r="S40" s="446"/>
      <c r="T40" s="446"/>
      <c r="U40" s="446"/>
      <c r="V40" s="446"/>
      <c r="W40" s="446"/>
      <c r="X40" s="446"/>
      <c r="Y40" s="446"/>
      <c r="Z40" s="446"/>
      <c r="AA40" s="446"/>
      <c r="AB40" s="446"/>
      <c r="AC40" s="446"/>
      <c r="AD40" s="447"/>
      <c r="AE40" s="97"/>
    </row>
    <row r="41" spans="1:41" ht="54" customHeight="1" x14ac:dyDescent="0.35">
      <c r="A41" s="442"/>
      <c r="B41" s="444"/>
      <c r="C41" s="99" t="s">
        <v>66</v>
      </c>
      <c r="D41" s="100">
        <v>0.05</v>
      </c>
      <c r="E41" s="100">
        <v>0.11</v>
      </c>
      <c r="F41" s="100">
        <v>0.11</v>
      </c>
      <c r="G41" s="100">
        <v>0.11</v>
      </c>
      <c r="H41" s="100"/>
      <c r="I41" s="100"/>
      <c r="J41" s="100"/>
      <c r="K41" s="100"/>
      <c r="L41" s="104"/>
      <c r="M41" s="104"/>
      <c r="N41" s="104"/>
      <c r="O41" s="104"/>
      <c r="P41" s="101">
        <f t="shared" si="0"/>
        <v>0.38</v>
      </c>
      <c r="Q41" s="448"/>
      <c r="R41" s="449"/>
      <c r="S41" s="449"/>
      <c r="T41" s="449"/>
      <c r="U41" s="449"/>
      <c r="V41" s="449"/>
      <c r="W41" s="449"/>
      <c r="X41" s="449"/>
      <c r="Y41" s="449"/>
      <c r="Z41" s="449"/>
      <c r="AA41" s="449"/>
      <c r="AB41" s="449"/>
      <c r="AC41" s="449"/>
      <c r="AD41" s="450"/>
      <c r="AE41" s="97"/>
    </row>
    <row r="42" spans="1:41" ht="66" customHeight="1" x14ac:dyDescent="0.35">
      <c r="A42" s="270" t="s">
        <v>117</v>
      </c>
      <c r="B42" s="443">
        <v>0.04</v>
      </c>
      <c r="C42" s="102" t="s">
        <v>62</v>
      </c>
      <c r="D42" s="103">
        <v>0.02</v>
      </c>
      <c r="E42" s="103">
        <v>0.05</v>
      </c>
      <c r="F42" s="103">
        <v>0.1</v>
      </c>
      <c r="G42" s="103">
        <v>0.1</v>
      </c>
      <c r="H42" s="103">
        <v>0.1</v>
      </c>
      <c r="I42" s="103">
        <v>0.1</v>
      </c>
      <c r="J42" s="103">
        <v>0.1</v>
      </c>
      <c r="K42" s="103">
        <v>0.1</v>
      </c>
      <c r="L42" s="103">
        <v>0.1</v>
      </c>
      <c r="M42" s="103">
        <v>0.1</v>
      </c>
      <c r="N42" s="103">
        <v>0.1</v>
      </c>
      <c r="O42" s="103">
        <v>0.03</v>
      </c>
      <c r="P42" s="101">
        <f t="shared" si="0"/>
        <v>0.99999999999999989</v>
      </c>
      <c r="Q42" s="470" t="s">
        <v>118</v>
      </c>
      <c r="R42" s="471"/>
      <c r="S42" s="471"/>
      <c r="T42" s="471"/>
      <c r="U42" s="471"/>
      <c r="V42" s="471"/>
      <c r="W42" s="471"/>
      <c r="X42" s="471"/>
      <c r="Y42" s="471"/>
      <c r="Z42" s="471"/>
      <c r="AA42" s="471"/>
      <c r="AB42" s="471"/>
      <c r="AC42" s="471"/>
      <c r="AD42" s="472"/>
      <c r="AE42" s="97"/>
    </row>
    <row r="43" spans="1:41" ht="66" customHeight="1" x14ac:dyDescent="0.35">
      <c r="A43" s="250"/>
      <c r="B43" s="444"/>
      <c r="C43" s="99" t="s">
        <v>66</v>
      </c>
      <c r="D43" s="100">
        <v>0.02</v>
      </c>
      <c r="E43" s="100">
        <v>0.05</v>
      </c>
      <c r="F43" s="100">
        <v>0.1</v>
      </c>
      <c r="G43" s="100">
        <v>0.1</v>
      </c>
      <c r="H43" s="100"/>
      <c r="I43" s="100"/>
      <c r="J43" s="100"/>
      <c r="K43" s="100"/>
      <c r="L43" s="104"/>
      <c r="M43" s="104"/>
      <c r="N43" s="104"/>
      <c r="O43" s="104"/>
      <c r="P43" s="101">
        <f t="shared" si="0"/>
        <v>0.27</v>
      </c>
      <c r="Q43" s="476"/>
      <c r="R43" s="477"/>
      <c r="S43" s="477"/>
      <c r="T43" s="477"/>
      <c r="U43" s="477"/>
      <c r="V43" s="477"/>
      <c r="W43" s="477"/>
      <c r="X43" s="477"/>
      <c r="Y43" s="477"/>
      <c r="Z43" s="477"/>
      <c r="AA43" s="477"/>
      <c r="AB43" s="477"/>
      <c r="AC43" s="477"/>
      <c r="AD43" s="478"/>
      <c r="AE43" s="97"/>
    </row>
    <row r="44" spans="1:41" ht="54" customHeight="1" x14ac:dyDescent="0.35">
      <c r="A44" s="468" t="s">
        <v>119</v>
      </c>
      <c r="B44" s="443">
        <v>0.04</v>
      </c>
      <c r="C44" s="102" t="s">
        <v>62</v>
      </c>
      <c r="D44" s="103">
        <v>0</v>
      </c>
      <c r="E44" s="103">
        <v>0.1</v>
      </c>
      <c r="F44" s="103">
        <v>0.1</v>
      </c>
      <c r="G44" s="103">
        <v>0.1</v>
      </c>
      <c r="H44" s="103">
        <v>0.1</v>
      </c>
      <c r="I44" s="103">
        <v>0.1</v>
      </c>
      <c r="J44" s="103">
        <v>0.1</v>
      </c>
      <c r="K44" s="103">
        <v>0</v>
      </c>
      <c r="L44" s="103">
        <v>0.1</v>
      </c>
      <c r="M44" s="103">
        <v>0.1</v>
      </c>
      <c r="N44" s="103">
        <v>0.1</v>
      </c>
      <c r="O44" s="103">
        <v>0.1</v>
      </c>
      <c r="P44" s="101">
        <f t="shared" si="0"/>
        <v>0.99999999999999989</v>
      </c>
      <c r="Q44" s="470" t="s">
        <v>120</v>
      </c>
      <c r="R44" s="471"/>
      <c r="S44" s="471"/>
      <c r="T44" s="471"/>
      <c r="U44" s="471"/>
      <c r="V44" s="471"/>
      <c r="W44" s="471"/>
      <c r="X44" s="471"/>
      <c r="Y44" s="471"/>
      <c r="Z44" s="471"/>
      <c r="AA44" s="471"/>
      <c r="AB44" s="471"/>
      <c r="AC44" s="471"/>
      <c r="AD44" s="472"/>
      <c r="AE44" s="97"/>
    </row>
    <row r="45" spans="1:41" ht="54" customHeight="1" x14ac:dyDescent="0.35">
      <c r="A45" s="469"/>
      <c r="B45" s="444"/>
      <c r="C45" s="91" t="s">
        <v>66</v>
      </c>
      <c r="D45" s="105">
        <v>0</v>
      </c>
      <c r="E45" s="105">
        <v>0.1</v>
      </c>
      <c r="F45" s="105">
        <v>0.1</v>
      </c>
      <c r="G45" s="105">
        <v>0.1</v>
      </c>
      <c r="H45" s="105"/>
      <c r="I45" s="105"/>
      <c r="J45" s="105"/>
      <c r="K45" s="105"/>
      <c r="L45" s="106"/>
      <c r="M45" s="106"/>
      <c r="N45" s="106"/>
      <c r="O45" s="106"/>
      <c r="P45" s="107">
        <f t="shared" si="0"/>
        <v>0.30000000000000004</v>
      </c>
      <c r="Q45" s="473"/>
      <c r="R45" s="474"/>
      <c r="S45" s="474"/>
      <c r="T45" s="474"/>
      <c r="U45" s="474"/>
      <c r="V45" s="474"/>
      <c r="W45" s="474"/>
      <c r="X45" s="474"/>
      <c r="Y45" s="474"/>
      <c r="Z45" s="474"/>
      <c r="AA45" s="474"/>
      <c r="AB45" s="474"/>
      <c r="AC45" s="474"/>
      <c r="AD45" s="475"/>
      <c r="AE45" s="97"/>
    </row>
    <row r="46" spans="1:41" x14ac:dyDescent="0.35">
      <c r="A46" s="50" t="s">
        <v>97</v>
      </c>
    </row>
  </sheetData>
  <mergeCells count="80">
    <mergeCell ref="A44:A45"/>
    <mergeCell ref="B44:B45"/>
    <mergeCell ref="Q44:AD45"/>
    <mergeCell ref="A40:A41"/>
    <mergeCell ref="B40:B41"/>
    <mergeCell ref="Q40:AD41"/>
    <mergeCell ref="A42:A43"/>
    <mergeCell ref="B42:B43"/>
    <mergeCell ref="Q42:AD43"/>
    <mergeCell ref="A38:A39"/>
    <mergeCell ref="B38:B39"/>
    <mergeCell ref="Q38:AD39"/>
    <mergeCell ref="AA33:AD33"/>
    <mergeCell ref="A34:A35"/>
    <mergeCell ref="B34:B35"/>
    <mergeCell ref="Q34:V35"/>
    <mergeCell ref="W34:Z35"/>
    <mergeCell ref="AA34:AD35"/>
    <mergeCell ref="A36:A37"/>
    <mergeCell ref="B36:B37"/>
    <mergeCell ref="C36:P36"/>
    <mergeCell ref="Q36:AD36"/>
    <mergeCell ref="Q37:AD37"/>
    <mergeCell ref="B30:C30"/>
    <mergeCell ref="Q30:AD30"/>
    <mergeCell ref="A31:AD31"/>
    <mergeCell ref="A32:A33"/>
    <mergeCell ref="B32:B33"/>
    <mergeCell ref="C32:C33"/>
    <mergeCell ref="D32:P32"/>
    <mergeCell ref="Q32:AD32"/>
    <mergeCell ref="Q33:V33"/>
    <mergeCell ref="W33:Z33"/>
    <mergeCell ref="A28:A29"/>
    <mergeCell ref="B28:C29"/>
    <mergeCell ref="D28:O28"/>
    <mergeCell ref="P28:P29"/>
    <mergeCell ref="Q28:AD29"/>
    <mergeCell ref="Q20:AD20"/>
    <mergeCell ref="A22:B22"/>
    <mergeCell ref="A23:B23"/>
    <mergeCell ref="A25:B25"/>
    <mergeCell ref="A27:AD27"/>
    <mergeCell ref="A24:B24"/>
    <mergeCell ref="R17:V17"/>
    <mergeCell ref="W17:X17"/>
    <mergeCell ref="Y17:AB17"/>
    <mergeCell ref="AC17:AD17"/>
    <mergeCell ref="A15:B15"/>
    <mergeCell ref="C15:K15"/>
    <mergeCell ref="L15:Q15"/>
    <mergeCell ref="R15:X15"/>
    <mergeCell ref="Y15:Z15"/>
    <mergeCell ref="A19:AD19"/>
    <mergeCell ref="C20:P20"/>
    <mergeCell ref="A11:B13"/>
    <mergeCell ref="C11:AD13"/>
    <mergeCell ref="A7:B9"/>
    <mergeCell ref="C7:C9"/>
    <mergeCell ref="D7:H9"/>
    <mergeCell ref="O7:P7"/>
    <mergeCell ref="M8:N8"/>
    <mergeCell ref="O8:P8"/>
    <mergeCell ref="M9:N9"/>
    <mergeCell ref="O9:P9"/>
    <mergeCell ref="AA15:AD15"/>
    <mergeCell ref="C16:AB16"/>
    <mergeCell ref="A17:B17"/>
    <mergeCell ref="C17:Q17"/>
    <mergeCell ref="AB4:AD4"/>
    <mergeCell ref="I7:J9"/>
    <mergeCell ref="K7:L9"/>
    <mergeCell ref="M7:N7"/>
    <mergeCell ref="A1:A4"/>
    <mergeCell ref="B1:AA1"/>
    <mergeCell ref="AB1:AD1"/>
    <mergeCell ref="B2:AA2"/>
    <mergeCell ref="AB2:AD2"/>
    <mergeCell ref="B3:AA4"/>
    <mergeCell ref="AB3:AD3"/>
  </mergeCells>
  <dataValidations count="3">
    <dataValidation type="list" allowBlank="1" showInputMessage="1" showErrorMessage="1" sqref="C7:C9" xr:uid="{00000000-0002-0000-0200-000000000000}">
      <formula1>$C$21:$N$21</formula1>
    </dataValidation>
    <dataValidation type="textLength" operator="lessThanOrEqual" allowBlank="1" showInputMessage="1" showErrorMessage="1" errorTitle="Máximo 2.000 caracteres" error="Máximo 2.000 caracteres" promptTitle="2.000 caracteres" sqref="Q30:AD30" xr:uid="{00000000-0002-0000-0200-000001000000}">
      <formula1>2000</formula1>
    </dataValidation>
    <dataValidation type="textLength" operator="lessThanOrEqual" allowBlank="1" showInputMessage="1" showErrorMessage="1" errorTitle="Máximo 2.000 caracteres" error="Máximo 2.000 caracteres" sqref="AA34 W34" xr:uid="{00000000-0002-0000-0200-000002000000}">
      <formula1>2000</formula1>
    </dataValidation>
  </dataValidations>
  <pageMargins left="0.25" right="0.25" top="0.75" bottom="0.75" header="0.3" footer="0.3"/>
  <pageSetup scale="27" fitToHeight="0"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7" tint="0.39997558519241921"/>
    <pageSetUpPr fitToPage="1"/>
  </sheetPr>
  <dimension ref="A1:AM40"/>
  <sheetViews>
    <sheetView topLeftCell="H9" zoomScaleNormal="106" workbookViewId="0">
      <selection activeCell="S13" sqref="S13:T13"/>
    </sheetView>
  </sheetViews>
  <sheetFormatPr baseColWidth="10" defaultColWidth="10.7265625" defaultRowHeight="14.5" x14ac:dyDescent="0.35"/>
  <cols>
    <col min="1" max="1" width="38.453125" style="50" customWidth="1"/>
    <col min="2" max="2" width="15.453125" style="50" customWidth="1"/>
    <col min="3" max="3" width="16.26953125" style="50" customWidth="1"/>
    <col min="4" max="6" width="7" style="50" customWidth="1"/>
    <col min="7" max="15" width="7.7265625" style="50" customWidth="1"/>
    <col min="16" max="16" width="13.26953125" style="50" customWidth="1"/>
    <col min="17" max="17" width="10.7265625" style="50"/>
    <col min="18" max="18" width="7.453125" style="50" customWidth="1"/>
    <col min="19" max="20" width="10.7265625" style="50"/>
    <col min="21" max="21" width="13" style="50" customWidth="1"/>
    <col min="22" max="22" width="7.7265625" style="50" customWidth="1"/>
    <col min="23" max="28" width="12.26953125" style="50" customWidth="1"/>
    <col min="29" max="29" width="6.26953125" style="50" bestFit="1" customWidth="1"/>
    <col min="30" max="30" width="22.7265625" style="50" customWidth="1"/>
    <col min="31" max="31" width="18.453125" style="50" bestFit="1" customWidth="1"/>
    <col min="32" max="32" width="8.453125" style="50" customWidth="1"/>
    <col min="33" max="33" width="18.453125" style="50" bestFit="1" customWidth="1"/>
    <col min="34" max="34" width="5.7265625" style="50" customWidth="1"/>
    <col min="35" max="35" width="18.453125" style="50" bestFit="1" customWidth="1"/>
    <col min="36" max="36" width="4.7265625" style="50" customWidth="1"/>
    <col min="37" max="37" width="23" style="50" bestFit="1" customWidth="1"/>
    <col min="38" max="38" width="10.7265625" style="50"/>
    <col min="39" max="39" width="18.453125" style="50" bestFit="1" customWidth="1"/>
    <col min="40" max="40" width="16.1796875" style="50" customWidth="1"/>
    <col min="41" max="16384" width="10.7265625" style="50"/>
  </cols>
  <sheetData>
    <row r="1" spans="1:28" ht="32.25" customHeight="1" x14ac:dyDescent="0.35">
      <c r="A1" s="336"/>
      <c r="B1" s="339" t="s">
        <v>0</v>
      </c>
      <c r="C1" s="340"/>
      <c r="D1" s="340"/>
      <c r="E1" s="340"/>
      <c r="F1" s="340"/>
      <c r="G1" s="340"/>
      <c r="H1" s="340"/>
      <c r="I1" s="340"/>
      <c r="J1" s="340"/>
      <c r="K1" s="340"/>
      <c r="L1" s="340"/>
      <c r="M1" s="340"/>
      <c r="N1" s="340"/>
      <c r="O1" s="340"/>
      <c r="P1" s="340"/>
      <c r="Q1" s="340"/>
      <c r="R1" s="340"/>
      <c r="S1" s="340"/>
      <c r="T1" s="340"/>
      <c r="U1" s="340"/>
      <c r="V1" s="340"/>
      <c r="W1" s="340"/>
      <c r="X1" s="340"/>
      <c r="Y1" s="341"/>
      <c r="Z1" s="342" t="s">
        <v>1</v>
      </c>
      <c r="AA1" s="343"/>
      <c r="AB1" s="344"/>
    </row>
    <row r="2" spans="1:28" ht="30.75" customHeight="1" x14ac:dyDescent="0.35">
      <c r="A2" s="337"/>
      <c r="B2" s="345" t="s">
        <v>2</v>
      </c>
      <c r="C2" s="346"/>
      <c r="D2" s="346"/>
      <c r="E2" s="346"/>
      <c r="F2" s="346"/>
      <c r="G2" s="346"/>
      <c r="H2" s="346"/>
      <c r="I2" s="346"/>
      <c r="J2" s="346"/>
      <c r="K2" s="346"/>
      <c r="L2" s="346"/>
      <c r="M2" s="346"/>
      <c r="N2" s="346"/>
      <c r="O2" s="346"/>
      <c r="P2" s="346"/>
      <c r="Q2" s="346"/>
      <c r="R2" s="346"/>
      <c r="S2" s="346"/>
      <c r="T2" s="346"/>
      <c r="U2" s="346"/>
      <c r="V2" s="346"/>
      <c r="W2" s="346"/>
      <c r="X2" s="346"/>
      <c r="Y2" s="347"/>
      <c r="Z2" s="534" t="s">
        <v>121</v>
      </c>
      <c r="AA2" s="535"/>
      <c r="AB2" s="536"/>
    </row>
    <row r="3" spans="1:28" ht="24" customHeight="1" x14ac:dyDescent="0.35">
      <c r="A3" s="337"/>
      <c r="B3" s="351" t="s">
        <v>4</v>
      </c>
      <c r="C3" s="352"/>
      <c r="D3" s="352"/>
      <c r="E3" s="352"/>
      <c r="F3" s="352"/>
      <c r="G3" s="352"/>
      <c r="H3" s="352"/>
      <c r="I3" s="352"/>
      <c r="J3" s="352"/>
      <c r="K3" s="352"/>
      <c r="L3" s="352"/>
      <c r="M3" s="352"/>
      <c r="N3" s="352"/>
      <c r="O3" s="352"/>
      <c r="P3" s="352"/>
      <c r="Q3" s="352"/>
      <c r="R3" s="352"/>
      <c r="S3" s="352"/>
      <c r="T3" s="352"/>
      <c r="U3" s="352"/>
      <c r="V3" s="352"/>
      <c r="W3" s="352"/>
      <c r="X3" s="352"/>
      <c r="Y3" s="353"/>
      <c r="Z3" s="534" t="s">
        <v>122</v>
      </c>
      <c r="AA3" s="535"/>
      <c r="AB3" s="536"/>
    </row>
    <row r="4" spans="1:28" ht="15.75" customHeight="1" thickBot="1" x14ac:dyDescent="0.4">
      <c r="A4" s="338"/>
      <c r="B4" s="354"/>
      <c r="C4" s="355"/>
      <c r="D4" s="355"/>
      <c r="E4" s="355"/>
      <c r="F4" s="355"/>
      <c r="G4" s="355"/>
      <c r="H4" s="355"/>
      <c r="I4" s="355"/>
      <c r="J4" s="355"/>
      <c r="K4" s="355"/>
      <c r="L4" s="355"/>
      <c r="M4" s="355"/>
      <c r="N4" s="355"/>
      <c r="O4" s="355"/>
      <c r="P4" s="355"/>
      <c r="Q4" s="355"/>
      <c r="R4" s="355"/>
      <c r="S4" s="355"/>
      <c r="T4" s="355"/>
      <c r="U4" s="355"/>
      <c r="V4" s="355"/>
      <c r="W4" s="355"/>
      <c r="X4" s="355"/>
      <c r="Y4" s="356"/>
      <c r="Z4" s="357" t="s">
        <v>6</v>
      </c>
      <c r="AA4" s="358"/>
      <c r="AB4" s="359"/>
    </row>
    <row r="5" spans="1:28" ht="9" customHeight="1" thickBot="1" x14ac:dyDescent="0.4">
      <c r="A5" s="51"/>
      <c r="B5" s="52"/>
      <c r="C5" s="53"/>
      <c r="D5" s="54"/>
      <c r="E5" s="54"/>
      <c r="F5" s="54"/>
      <c r="G5" s="54"/>
      <c r="H5" s="54"/>
      <c r="I5" s="54"/>
      <c r="J5" s="54"/>
      <c r="K5" s="54"/>
      <c r="L5" s="54"/>
      <c r="M5" s="54"/>
      <c r="N5" s="54"/>
      <c r="O5" s="54"/>
      <c r="P5" s="54"/>
      <c r="Q5" s="54"/>
      <c r="R5" s="54"/>
      <c r="S5" s="54"/>
      <c r="T5" s="54"/>
      <c r="U5" s="54"/>
      <c r="V5" s="54"/>
      <c r="W5" s="54"/>
      <c r="X5" s="55"/>
      <c r="Y5" s="54"/>
      <c r="Z5" s="56"/>
      <c r="AA5" s="57"/>
      <c r="AB5" s="58"/>
    </row>
    <row r="6" spans="1:28" ht="9" customHeight="1" thickBot="1" x14ac:dyDescent="0.4">
      <c r="A6" s="59"/>
      <c r="B6" s="54"/>
      <c r="C6" s="54"/>
      <c r="D6" s="54"/>
      <c r="E6" s="54"/>
      <c r="F6" s="54"/>
      <c r="G6" s="54"/>
      <c r="H6" s="54"/>
      <c r="I6" s="54"/>
      <c r="J6" s="54"/>
      <c r="K6" s="54"/>
      <c r="L6" s="54"/>
      <c r="M6" s="54"/>
      <c r="N6" s="54"/>
      <c r="O6" s="54"/>
      <c r="P6" s="54"/>
      <c r="Q6" s="54"/>
      <c r="R6" s="54"/>
      <c r="S6" s="54"/>
      <c r="T6" s="54"/>
      <c r="U6" s="54"/>
      <c r="V6" s="54"/>
      <c r="W6" s="54"/>
      <c r="X6" s="55"/>
      <c r="Y6" s="54"/>
      <c r="Z6" s="54"/>
      <c r="AA6" s="60"/>
      <c r="AB6" s="61"/>
    </row>
    <row r="7" spans="1:28" ht="15" customHeight="1" x14ac:dyDescent="0.35">
      <c r="A7" s="360" t="s">
        <v>14</v>
      </c>
      <c r="B7" s="361"/>
      <c r="C7" s="369"/>
      <c r="D7" s="370"/>
      <c r="E7" s="370"/>
      <c r="F7" s="370"/>
      <c r="G7" s="370"/>
      <c r="H7" s="370"/>
      <c r="I7" s="370"/>
      <c r="J7" s="370"/>
      <c r="K7" s="371"/>
      <c r="L7" s="62"/>
      <c r="M7" s="63"/>
      <c r="N7" s="63"/>
      <c r="O7" s="63"/>
      <c r="P7" s="63"/>
      <c r="Q7" s="64"/>
      <c r="R7" s="484" t="s">
        <v>8</v>
      </c>
      <c r="S7" s="537"/>
      <c r="T7" s="485"/>
      <c r="U7" s="483" t="s">
        <v>123</v>
      </c>
      <c r="V7" s="376"/>
      <c r="W7" s="484" t="s">
        <v>9</v>
      </c>
      <c r="X7" s="485"/>
      <c r="Y7" s="391" t="s">
        <v>10</v>
      </c>
      <c r="Z7" s="392"/>
      <c r="AA7" s="381"/>
      <c r="AB7" s="382"/>
    </row>
    <row r="8" spans="1:28" ht="15" customHeight="1" x14ac:dyDescent="0.35">
      <c r="A8" s="362"/>
      <c r="B8" s="363"/>
      <c r="C8" s="351"/>
      <c r="D8" s="352"/>
      <c r="E8" s="352"/>
      <c r="F8" s="352"/>
      <c r="G8" s="352"/>
      <c r="H8" s="352"/>
      <c r="I8" s="352"/>
      <c r="J8" s="352"/>
      <c r="K8" s="353"/>
      <c r="L8" s="62"/>
      <c r="M8" s="63"/>
      <c r="N8" s="63"/>
      <c r="O8" s="63"/>
      <c r="P8" s="63"/>
      <c r="Q8" s="64"/>
      <c r="R8" s="393"/>
      <c r="S8" s="394"/>
      <c r="T8" s="395"/>
      <c r="U8" s="377"/>
      <c r="V8" s="378"/>
      <c r="W8" s="393"/>
      <c r="X8" s="395"/>
      <c r="Y8" s="383" t="s">
        <v>11</v>
      </c>
      <c r="Z8" s="384"/>
      <c r="AA8" s="385"/>
      <c r="AB8" s="386"/>
    </row>
    <row r="9" spans="1:28" ht="15" customHeight="1" thickBot="1" x14ac:dyDescent="0.4">
      <c r="A9" s="364"/>
      <c r="B9" s="365"/>
      <c r="C9" s="354"/>
      <c r="D9" s="355"/>
      <c r="E9" s="355"/>
      <c r="F9" s="355"/>
      <c r="G9" s="355"/>
      <c r="H9" s="355"/>
      <c r="I9" s="355"/>
      <c r="J9" s="355"/>
      <c r="K9" s="356"/>
      <c r="L9" s="62"/>
      <c r="M9" s="63"/>
      <c r="N9" s="63"/>
      <c r="O9" s="63"/>
      <c r="P9" s="63"/>
      <c r="Q9" s="64"/>
      <c r="R9" s="396"/>
      <c r="S9" s="397"/>
      <c r="T9" s="398"/>
      <c r="U9" s="379"/>
      <c r="V9" s="380"/>
      <c r="W9" s="396"/>
      <c r="X9" s="398"/>
      <c r="Y9" s="387" t="s">
        <v>13</v>
      </c>
      <c r="Z9" s="388"/>
      <c r="AA9" s="389"/>
      <c r="AB9" s="390"/>
    </row>
    <row r="10" spans="1:28" ht="9" customHeight="1" thickBot="1" x14ac:dyDescent="0.4">
      <c r="A10" s="67"/>
      <c r="B10" s="68"/>
      <c r="C10" s="69"/>
      <c r="D10" s="69"/>
      <c r="E10" s="69"/>
      <c r="F10" s="69"/>
      <c r="G10" s="69"/>
      <c r="H10" s="69"/>
      <c r="I10" s="69"/>
      <c r="J10" s="69"/>
      <c r="K10" s="69"/>
      <c r="L10" s="69"/>
      <c r="M10" s="70"/>
      <c r="N10" s="70"/>
      <c r="O10" s="70"/>
      <c r="P10" s="70"/>
      <c r="Q10" s="70"/>
      <c r="R10" s="71"/>
      <c r="S10" s="71"/>
      <c r="T10" s="71"/>
      <c r="U10" s="71"/>
      <c r="V10" s="71"/>
      <c r="W10" s="65"/>
      <c r="X10" s="65"/>
      <c r="Y10" s="65"/>
      <c r="Z10" s="65"/>
      <c r="AA10" s="65"/>
      <c r="AB10" s="66"/>
    </row>
    <row r="11" spans="1:28" ht="39" customHeight="1" thickBot="1" x14ac:dyDescent="0.4">
      <c r="A11" s="327" t="s">
        <v>16</v>
      </c>
      <c r="B11" s="328"/>
      <c r="C11" s="486"/>
      <c r="D11" s="487"/>
      <c r="E11" s="487"/>
      <c r="F11" s="487"/>
      <c r="G11" s="487"/>
      <c r="H11" s="487"/>
      <c r="I11" s="487"/>
      <c r="J11" s="487"/>
      <c r="K11" s="488"/>
      <c r="L11" s="72"/>
      <c r="M11" s="322" t="s">
        <v>18</v>
      </c>
      <c r="N11" s="326"/>
      <c r="O11" s="326"/>
      <c r="P11" s="326"/>
      <c r="Q11" s="323"/>
      <c r="R11" s="319"/>
      <c r="S11" s="320"/>
      <c r="T11" s="320"/>
      <c r="U11" s="320"/>
      <c r="V11" s="321"/>
      <c r="W11" s="322" t="s">
        <v>20</v>
      </c>
      <c r="X11" s="323"/>
      <c r="Y11" s="329"/>
      <c r="Z11" s="330"/>
      <c r="AA11" s="330"/>
      <c r="AB11" s="331"/>
    </row>
    <row r="12" spans="1:28" ht="9" customHeight="1" thickBot="1" x14ac:dyDescent="0.4">
      <c r="A12" s="59"/>
      <c r="B12" s="54"/>
      <c r="C12" s="332"/>
      <c r="D12" s="332"/>
      <c r="E12" s="332"/>
      <c r="F12" s="332"/>
      <c r="G12" s="332"/>
      <c r="H12" s="332"/>
      <c r="I12" s="332"/>
      <c r="J12" s="332"/>
      <c r="K12" s="332"/>
      <c r="L12" s="332"/>
      <c r="M12" s="332"/>
      <c r="N12" s="332"/>
      <c r="O12" s="332"/>
      <c r="P12" s="332"/>
      <c r="Q12" s="332"/>
      <c r="R12" s="332"/>
      <c r="S12" s="332"/>
      <c r="T12" s="332"/>
      <c r="U12" s="332"/>
      <c r="V12" s="332"/>
      <c r="W12" s="332"/>
      <c r="X12" s="332"/>
      <c r="Y12" s="332"/>
      <c r="Z12" s="332"/>
      <c r="AA12" s="73"/>
      <c r="AB12" s="74"/>
    </row>
    <row r="13" spans="1:28" s="76" customFormat="1" ht="37.5" customHeight="1" thickBot="1" x14ac:dyDescent="0.4">
      <c r="A13" s="327" t="s">
        <v>22</v>
      </c>
      <c r="B13" s="328"/>
      <c r="C13" s="333"/>
      <c r="D13" s="334"/>
      <c r="E13" s="334"/>
      <c r="F13" s="334"/>
      <c r="G13" s="334"/>
      <c r="H13" s="334"/>
      <c r="I13" s="334"/>
      <c r="J13" s="334"/>
      <c r="K13" s="334"/>
      <c r="L13" s="334"/>
      <c r="M13" s="334"/>
      <c r="N13" s="334"/>
      <c r="O13" s="334"/>
      <c r="P13" s="334"/>
      <c r="Q13" s="335"/>
      <c r="R13" s="54"/>
      <c r="S13" s="507" t="s">
        <v>124</v>
      </c>
      <c r="T13" s="507"/>
      <c r="U13" s="75"/>
      <c r="V13" s="519" t="s">
        <v>25</v>
      </c>
      <c r="W13" s="507"/>
      <c r="X13" s="507"/>
      <c r="Y13" s="507"/>
      <c r="Z13" s="54"/>
      <c r="AA13" s="402"/>
      <c r="AB13" s="403"/>
    </row>
    <row r="14" spans="1:28" ht="16.5" customHeight="1" thickBot="1" x14ac:dyDescent="0.4">
      <c r="A14" s="77"/>
      <c r="B14" s="78"/>
      <c r="C14" s="78"/>
      <c r="D14" s="78"/>
      <c r="E14" s="78"/>
      <c r="F14" s="78"/>
      <c r="G14" s="78"/>
      <c r="H14" s="78"/>
      <c r="I14" s="78"/>
      <c r="J14" s="78"/>
      <c r="K14" s="78"/>
      <c r="L14" s="78"/>
      <c r="M14" s="78"/>
      <c r="N14" s="78"/>
      <c r="O14" s="78"/>
      <c r="P14" s="78"/>
      <c r="Q14" s="78"/>
      <c r="R14" s="78"/>
      <c r="S14" s="78"/>
      <c r="T14" s="78"/>
      <c r="U14" s="78"/>
      <c r="V14" s="78"/>
      <c r="W14" s="78"/>
      <c r="X14" s="78"/>
      <c r="Y14" s="78"/>
      <c r="Z14" s="78"/>
      <c r="AA14" s="78"/>
      <c r="AB14" s="79"/>
    </row>
    <row r="15" spans="1:28" ht="24" customHeight="1" thickBot="1" x14ac:dyDescent="0.4">
      <c r="A15" s="360" t="s">
        <v>7</v>
      </c>
      <c r="B15" s="361"/>
      <c r="C15" s="529" t="s">
        <v>125</v>
      </c>
      <c r="D15" s="80"/>
      <c r="E15" s="80"/>
      <c r="F15" s="80"/>
      <c r="G15" s="80"/>
      <c r="H15" s="80"/>
      <c r="I15" s="80"/>
      <c r="J15" s="70"/>
      <c r="K15" s="81"/>
      <c r="L15" s="70"/>
      <c r="M15" s="60"/>
      <c r="N15" s="60"/>
      <c r="O15" s="60"/>
      <c r="P15" s="60"/>
      <c r="Q15" s="520" t="s">
        <v>26</v>
      </c>
      <c r="R15" s="521"/>
      <c r="S15" s="521"/>
      <c r="T15" s="521"/>
      <c r="U15" s="521"/>
      <c r="V15" s="521"/>
      <c r="W15" s="521"/>
      <c r="X15" s="521"/>
      <c r="Y15" s="521"/>
      <c r="Z15" s="521"/>
      <c r="AA15" s="521"/>
      <c r="AB15" s="522"/>
    </row>
    <row r="16" spans="1:28" ht="35.25" customHeight="1" thickBot="1" x14ac:dyDescent="0.4">
      <c r="A16" s="364"/>
      <c r="B16" s="365"/>
      <c r="C16" s="530"/>
      <c r="D16" s="80"/>
      <c r="E16" s="80"/>
      <c r="F16" s="80"/>
      <c r="G16" s="80"/>
      <c r="H16" s="80"/>
      <c r="I16" s="80"/>
      <c r="J16" s="70"/>
      <c r="K16" s="70"/>
      <c r="L16" s="70"/>
      <c r="M16" s="60"/>
      <c r="N16" s="60"/>
      <c r="O16" s="60"/>
      <c r="P16" s="60"/>
      <c r="Q16" s="516" t="s">
        <v>126</v>
      </c>
      <c r="R16" s="481"/>
      <c r="S16" s="481"/>
      <c r="T16" s="481"/>
      <c r="U16" s="481"/>
      <c r="V16" s="517"/>
      <c r="W16" s="480" t="s">
        <v>127</v>
      </c>
      <c r="X16" s="481"/>
      <c r="Y16" s="481"/>
      <c r="Z16" s="481"/>
      <c r="AA16" s="481"/>
      <c r="AB16" s="482"/>
    </row>
    <row r="17" spans="1:39" ht="27" customHeight="1" x14ac:dyDescent="0.35">
      <c r="A17" s="82"/>
      <c r="B17" s="60"/>
      <c r="C17" s="60"/>
      <c r="D17" s="80"/>
      <c r="E17" s="80"/>
      <c r="F17" s="80"/>
      <c r="G17" s="80"/>
      <c r="H17" s="80"/>
      <c r="I17" s="80"/>
      <c r="J17" s="80"/>
      <c r="K17" s="80"/>
      <c r="L17" s="80"/>
      <c r="M17" s="60"/>
      <c r="N17" s="60"/>
      <c r="O17" s="60"/>
      <c r="P17" s="60"/>
      <c r="Q17" s="492" t="s">
        <v>128</v>
      </c>
      <c r="R17" s="493"/>
      <c r="S17" s="494"/>
      <c r="T17" s="498" t="s">
        <v>129</v>
      </c>
      <c r="U17" s="499"/>
      <c r="V17" s="500"/>
      <c r="W17" s="538" t="s">
        <v>128</v>
      </c>
      <c r="X17" s="494"/>
      <c r="Y17" s="538" t="s">
        <v>130</v>
      </c>
      <c r="Z17" s="494"/>
      <c r="AA17" s="498" t="s">
        <v>131</v>
      </c>
      <c r="AB17" s="539"/>
      <c r="AC17" s="83"/>
      <c r="AD17" s="83"/>
    </row>
    <row r="18" spans="1:39" ht="27" customHeight="1" x14ac:dyDescent="0.35">
      <c r="A18" s="82"/>
      <c r="B18" s="60"/>
      <c r="C18" s="60"/>
      <c r="D18" s="80"/>
      <c r="E18" s="80"/>
      <c r="F18" s="80"/>
      <c r="G18" s="80"/>
      <c r="H18" s="80"/>
      <c r="I18" s="80"/>
      <c r="J18" s="80"/>
      <c r="K18" s="80"/>
      <c r="L18" s="80"/>
      <c r="M18" s="60"/>
      <c r="N18" s="60"/>
      <c r="O18" s="60"/>
      <c r="P18" s="60"/>
      <c r="Q18" s="158"/>
      <c r="R18" s="159"/>
      <c r="S18" s="160"/>
      <c r="T18" s="498"/>
      <c r="U18" s="499"/>
      <c r="V18" s="500"/>
      <c r="W18" s="136"/>
      <c r="X18" s="137"/>
      <c r="Y18" s="136"/>
      <c r="Z18" s="137"/>
      <c r="AA18" s="138"/>
      <c r="AB18" s="139"/>
      <c r="AC18" s="83"/>
      <c r="AD18" s="83"/>
    </row>
    <row r="19" spans="1:39" ht="18" customHeight="1" thickBot="1" x14ac:dyDescent="0.4">
      <c r="A19" s="59"/>
      <c r="B19" s="54"/>
      <c r="C19" s="80"/>
      <c r="D19" s="80"/>
      <c r="E19" s="80"/>
      <c r="F19" s="80"/>
      <c r="G19" s="84"/>
      <c r="H19" s="84"/>
      <c r="I19" s="84"/>
      <c r="J19" s="84"/>
      <c r="K19" s="84"/>
      <c r="L19" s="84"/>
      <c r="M19" s="80"/>
      <c r="N19" s="80"/>
      <c r="O19" s="80"/>
      <c r="P19" s="80"/>
      <c r="Q19" s="489"/>
      <c r="R19" s="490"/>
      <c r="S19" s="491"/>
      <c r="T19" s="497"/>
      <c r="U19" s="490"/>
      <c r="V19" s="491"/>
      <c r="W19" s="523"/>
      <c r="X19" s="524"/>
      <c r="Y19" s="540"/>
      <c r="Z19" s="541"/>
      <c r="AA19" s="495"/>
      <c r="AB19" s="496"/>
      <c r="AC19" s="3"/>
      <c r="AD19" s="3"/>
    </row>
    <row r="20" spans="1:39" ht="7.5" customHeight="1" thickBot="1" x14ac:dyDescent="0.4">
      <c r="A20" s="59"/>
      <c r="B20" s="54"/>
      <c r="C20" s="80"/>
      <c r="D20" s="80"/>
      <c r="E20" s="80"/>
      <c r="F20" s="80"/>
      <c r="G20" s="80"/>
      <c r="H20" s="80"/>
      <c r="I20" s="80"/>
      <c r="J20" s="80"/>
      <c r="K20" s="80"/>
      <c r="L20" s="80"/>
      <c r="M20" s="80"/>
      <c r="N20" s="80"/>
      <c r="O20" s="80"/>
      <c r="P20" s="80"/>
      <c r="Q20" s="80"/>
      <c r="R20" s="80"/>
      <c r="S20" s="80"/>
      <c r="T20" s="80"/>
      <c r="U20" s="80"/>
      <c r="V20" s="80"/>
      <c r="W20" s="80"/>
      <c r="X20" s="80"/>
      <c r="Y20" s="80"/>
      <c r="Z20" s="80"/>
      <c r="AA20" s="60"/>
      <c r="AB20" s="61"/>
    </row>
    <row r="21" spans="1:39" ht="17.25" customHeight="1" x14ac:dyDescent="0.35">
      <c r="A21" s="404" t="s">
        <v>47</v>
      </c>
      <c r="B21" s="405"/>
      <c r="C21" s="406"/>
      <c r="D21" s="406"/>
      <c r="E21" s="406"/>
      <c r="F21" s="406"/>
      <c r="G21" s="406"/>
      <c r="H21" s="406"/>
      <c r="I21" s="406"/>
      <c r="J21" s="406"/>
      <c r="K21" s="406"/>
      <c r="L21" s="406"/>
      <c r="M21" s="406"/>
      <c r="N21" s="406"/>
      <c r="O21" s="406"/>
      <c r="P21" s="406"/>
      <c r="Q21" s="406"/>
      <c r="R21" s="406"/>
      <c r="S21" s="406"/>
      <c r="T21" s="406"/>
      <c r="U21" s="406"/>
      <c r="V21" s="406"/>
      <c r="W21" s="406"/>
      <c r="X21" s="406"/>
      <c r="Y21" s="406"/>
      <c r="Z21" s="406"/>
      <c r="AA21" s="406"/>
      <c r="AB21" s="407"/>
    </row>
    <row r="22" spans="1:39" ht="15" customHeight="1" x14ac:dyDescent="0.35">
      <c r="A22" s="410" t="s">
        <v>48</v>
      </c>
      <c r="B22" s="412" t="s">
        <v>49</v>
      </c>
      <c r="C22" s="413"/>
      <c r="D22" s="287" t="s">
        <v>132</v>
      </c>
      <c r="E22" s="288"/>
      <c r="F22" s="288"/>
      <c r="G22" s="288"/>
      <c r="H22" s="288"/>
      <c r="I22" s="288"/>
      <c r="J22" s="288"/>
      <c r="K22" s="288"/>
      <c r="L22" s="288"/>
      <c r="M22" s="288"/>
      <c r="N22" s="288"/>
      <c r="O22" s="414"/>
      <c r="P22" s="312" t="s">
        <v>41</v>
      </c>
      <c r="Q22" s="312" t="s">
        <v>51</v>
      </c>
      <c r="R22" s="312"/>
      <c r="S22" s="312"/>
      <c r="T22" s="312"/>
      <c r="U22" s="312"/>
      <c r="V22" s="312"/>
      <c r="W22" s="312"/>
      <c r="X22" s="312"/>
      <c r="Y22" s="312"/>
      <c r="Z22" s="312"/>
      <c r="AA22" s="312"/>
      <c r="AB22" s="314"/>
    </row>
    <row r="23" spans="1:39" ht="27" customHeight="1" x14ac:dyDescent="0.35">
      <c r="A23" s="411"/>
      <c r="B23" s="315"/>
      <c r="C23" s="317"/>
      <c r="D23" s="88" t="s">
        <v>29</v>
      </c>
      <c r="E23" s="88" t="s">
        <v>30</v>
      </c>
      <c r="F23" s="88" t="s">
        <v>31</v>
      </c>
      <c r="G23" s="88" t="s">
        <v>32</v>
      </c>
      <c r="H23" s="88" t="s">
        <v>33</v>
      </c>
      <c r="I23" s="88" t="s">
        <v>34</v>
      </c>
      <c r="J23" s="88" t="s">
        <v>35</v>
      </c>
      <c r="K23" s="88" t="s">
        <v>36</v>
      </c>
      <c r="L23" s="88" t="s">
        <v>37</v>
      </c>
      <c r="M23" s="88" t="s">
        <v>38</v>
      </c>
      <c r="N23" s="88" t="s">
        <v>39</v>
      </c>
      <c r="O23" s="88" t="s">
        <v>40</v>
      </c>
      <c r="P23" s="414"/>
      <c r="Q23" s="312"/>
      <c r="R23" s="312"/>
      <c r="S23" s="312"/>
      <c r="T23" s="312"/>
      <c r="U23" s="312"/>
      <c r="V23" s="312"/>
      <c r="W23" s="312"/>
      <c r="X23" s="312"/>
      <c r="Y23" s="312"/>
      <c r="Z23" s="312"/>
      <c r="AA23" s="312"/>
      <c r="AB23" s="314"/>
    </row>
    <row r="24" spans="1:39" ht="42" customHeight="1" thickBot="1" x14ac:dyDescent="0.4">
      <c r="A24" s="85"/>
      <c r="B24" s="415"/>
      <c r="C24" s="416"/>
      <c r="D24" s="89"/>
      <c r="E24" s="89"/>
      <c r="F24" s="89"/>
      <c r="G24" s="89"/>
      <c r="H24" s="89"/>
      <c r="I24" s="89"/>
      <c r="J24" s="89"/>
      <c r="K24" s="89"/>
      <c r="L24" s="89"/>
      <c r="M24" s="89"/>
      <c r="N24" s="89"/>
      <c r="O24" s="89"/>
      <c r="P24" s="86">
        <f>SUM(D24:O24)</f>
        <v>0</v>
      </c>
      <c r="Q24" s="544" t="s">
        <v>133</v>
      </c>
      <c r="R24" s="544"/>
      <c r="S24" s="544"/>
      <c r="T24" s="544"/>
      <c r="U24" s="544"/>
      <c r="V24" s="544"/>
      <c r="W24" s="544"/>
      <c r="X24" s="544"/>
      <c r="Y24" s="544"/>
      <c r="Z24" s="544"/>
      <c r="AA24" s="544"/>
      <c r="AB24" s="545"/>
    </row>
    <row r="25" spans="1:39" ht="22.5" customHeight="1" x14ac:dyDescent="0.35">
      <c r="A25" s="419" t="s">
        <v>54</v>
      </c>
      <c r="B25" s="420"/>
      <c r="C25" s="420"/>
      <c r="D25" s="420"/>
      <c r="E25" s="420"/>
      <c r="F25" s="420"/>
      <c r="G25" s="420"/>
      <c r="H25" s="420"/>
      <c r="I25" s="420"/>
      <c r="J25" s="420"/>
      <c r="K25" s="420"/>
      <c r="L25" s="420"/>
      <c r="M25" s="420"/>
      <c r="N25" s="420"/>
      <c r="O25" s="420"/>
      <c r="P25" s="420"/>
      <c r="Q25" s="420"/>
      <c r="R25" s="420"/>
      <c r="S25" s="420"/>
      <c r="T25" s="420"/>
      <c r="U25" s="420"/>
      <c r="V25" s="420"/>
      <c r="W25" s="420"/>
      <c r="X25" s="420"/>
      <c r="Y25" s="420"/>
      <c r="Z25" s="420"/>
      <c r="AA25" s="420"/>
      <c r="AB25" s="421"/>
    </row>
    <row r="26" spans="1:39" ht="23.25" customHeight="1" x14ac:dyDescent="0.35">
      <c r="A26" s="280" t="s">
        <v>55</v>
      </c>
      <c r="B26" s="312" t="s">
        <v>56</v>
      </c>
      <c r="C26" s="312" t="s">
        <v>49</v>
      </c>
      <c r="D26" s="312" t="s">
        <v>57</v>
      </c>
      <c r="E26" s="312"/>
      <c r="F26" s="312"/>
      <c r="G26" s="312"/>
      <c r="H26" s="312"/>
      <c r="I26" s="312"/>
      <c r="J26" s="312"/>
      <c r="K26" s="312"/>
      <c r="L26" s="312"/>
      <c r="M26" s="312"/>
      <c r="N26" s="312"/>
      <c r="O26" s="312"/>
      <c r="P26" s="312"/>
      <c r="Q26" s="312" t="s">
        <v>58</v>
      </c>
      <c r="R26" s="312"/>
      <c r="S26" s="312"/>
      <c r="T26" s="312"/>
      <c r="U26" s="312"/>
      <c r="V26" s="312"/>
      <c r="W26" s="312"/>
      <c r="X26" s="312"/>
      <c r="Y26" s="312"/>
      <c r="Z26" s="312"/>
      <c r="AA26" s="312"/>
      <c r="AB26" s="314"/>
      <c r="AE26" s="87"/>
      <c r="AF26" s="87"/>
      <c r="AG26" s="87"/>
      <c r="AH26" s="87"/>
      <c r="AI26" s="87"/>
      <c r="AJ26" s="87"/>
      <c r="AK26" s="87"/>
      <c r="AL26" s="87"/>
      <c r="AM26" s="87"/>
    </row>
    <row r="27" spans="1:39" ht="23.25" customHeight="1" x14ac:dyDescent="0.35">
      <c r="A27" s="280"/>
      <c r="B27" s="312"/>
      <c r="C27" s="313"/>
      <c r="D27" s="88" t="s">
        <v>29</v>
      </c>
      <c r="E27" s="88" t="s">
        <v>30</v>
      </c>
      <c r="F27" s="88" t="s">
        <v>31</v>
      </c>
      <c r="G27" s="88" t="s">
        <v>32</v>
      </c>
      <c r="H27" s="88" t="s">
        <v>33</v>
      </c>
      <c r="I27" s="88" t="s">
        <v>34</v>
      </c>
      <c r="J27" s="88" t="s">
        <v>35</v>
      </c>
      <c r="K27" s="88" t="s">
        <v>36</v>
      </c>
      <c r="L27" s="88" t="s">
        <v>37</v>
      </c>
      <c r="M27" s="88" t="s">
        <v>38</v>
      </c>
      <c r="N27" s="88" t="s">
        <v>39</v>
      </c>
      <c r="O27" s="88" t="s">
        <v>40</v>
      </c>
      <c r="P27" s="88" t="s">
        <v>41</v>
      </c>
      <c r="Q27" s="315" t="s">
        <v>59</v>
      </c>
      <c r="R27" s="316"/>
      <c r="S27" s="316"/>
      <c r="T27" s="317"/>
      <c r="U27" s="315" t="s">
        <v>60</v>
      </c>
      <c r="V27" s="316"/>
      <c r="W27" s="316"/>
      <c r="X27" s="317"/>
      <c r="Y27" s="315" t="s">
        <v>61</v>
      </c>
      <c r="Z27" s="316"/>
      <c r="AA27" s="316"/>
      <c r="AB27" s="318"/>
      <c r="AE27" s="87"/>
      <c r="AF27" s="87"/>
      <c r="AG27" s="87"/>
      <c r="AH27" s="87"/>
      <c r="AI27" s="87"/>
      <c r="AJ27" s="87"/>
      <c r="AK27" s="87"/>
      <c r="AL27" s="87"/>
      <c r="AM27" s="87"/>
    </row>
    <row r="28" spans="1:39" ht="33" customHeight="1" x14ac:dyDescent="0.35">
      <c r="A28" s="542"/>
      <c r="B28" s="479"/>
      <c r="C28" s="90" t="s">
        <v>62</v>
      </c>
      <c r="D28" s="89"/>
      <c r="E28" s="89"/>
      <c r="F28" s="89"/>
      <c r="G28" s="89"/>
      <c r="H28" s="89"/>
      <c r="I28" s="89"/>
      <c r="J28" s="89"/>
      <c r="K28" s="89"/>
      <c r="L28" s="89"/>
      <c r="M28" s="89"/>
      <c r="N28" s="89"/>
      <c r="O28" s="89"/>
      <c r="P28" s="156">
        <f>SUM(D28:O28)</f>
        <v>0</v>
      </c>
      <c r="Q28" s="508" t="s">
        <v>134</v>
      </c>
      <c r="R28" s="509"/>
      <c r="S28" s="509"/>
      <c r="T28" s="510"/>
      <c r="U28" s="508" t="s">
        <v>135</v>
      </c>
      <c r="V28" s="509"/>
      <c r="W28" s="509"/>
      <c r="X28" s="510"/>
      <c r="Y28" s="508" t="s">
        <v>136</v>
      </c>
      <c r="Z28" s="509"/>
      <c r="AA28" s="509"/>
      <c r="AB28" s="514"/>
      <c r="AE28" s="87"/>
      <c r="AF28" s="87"/>
      <c r="AG28" s="87"/>
      <c r="AH28" s="87"/>
      <c r="AI28" s="87"/>
      <c r="AJ28" s="87"/>
      <c r="AK28" s="87"/>
      <c r="AL28" s="87"/>
      <c r="AM28" s="87"/>
    </row>
    <row r="29" spans="1:39" ht="34.5" customHeight="1" thickBot="1" x14ac:dyDescent="0.4">
      <c r="A29" s="543"/>
      <c r="B29" s="293"/>
      <c r="C29" s="91" t="s">
        <v>66</v>
      </c>
      <c r="D29" s="92"/>
      <c r="E29" s="92"/>
      <c r="F29" s="92"/>
      <c r="G29" s="93"/>
      <c r="H29" s="93"/>
      <c r="I29" s="93"/>
      <c r="J29" s="93"/>
      <c r="K29" s="93"/>
      <c r="L29" s="93"/>
      <c r="M29" s="93"/>
      <c r="N29" s="93"/>
      <c r="O29" s="93"/>
      <c r="P29" s="157">
        <f>SUM(D29:O29)</f>
        <v>0</v>
      </c>
      <c r="Q29" s="511"/>
      <c r="R29" s="512"/>
      <c r="S29" s="512"/>
      <c r="T29" s="513"/>
      <c r="U29" s="511"/>
      <c r="V29" s="512"/>
      <c r="W29" s="512"/>
      <c r="X29" s="513"/>
      <c r="Y29" s="511"/>
      <c r="Z29" s="512"/>
      <c r="AA29" s="512"/>
      <c r="AB29" s="515"/>
      <c r="AC29" s="49"/>
      <c r="AE29" s="87"/>
      <c r="AF29" s="87"/>
      <c r="AG29" s="87"/>
      <c r="AH29" s="87"/>
      <c r="AI29" s="87"/>
      <c r="AJ29" s="87"/>
      <c r="AK29" s="87"/>
      <c r="AL29" s="87"/>
      <c r="AM29" s="87"/>
    </row>
    <row r="30" spans="1:39" ht="26.25" customHeight="1" x14ac:dyDescent="0.35">
      <c r="A30" s="279" t="s">
        <v>67</v>
      </c>
      <c r="B30" s="281" t="s">
        <v>68</v>
      </c>
      <c r="C30" s="283" t="s">
        <v>69</v>
      </c>
      <c r="D30" s="283"/>
      <c r="E30" s="283"/>
      <c r="F30" s="283"/>
      <c r="G30" s="283"/>
      <c r="H30" s="283"/>
      <c r="I30" s="283"/>
      <c r="J30" s="283"/>
      <c r="K30" s="283"/>
      <c r="L30" s="283"/>
      <c r="M30" s="283"/>
      <c r="N30" s="283"/>
      <c r="O30" s="283"/>
      <c r="P30" s="283"/>
      <c r="Q30" s="284" t="s">
        <v>70</v>
      </c>
      <c r="R30" s="285"/>
      <c r="S30" s="285"/>
      <c r="T30" s="285"/>
      <c r="U30" s="285"/>
      <c r="V30" s="285"/>
      <c r="W30" s="285"/>
      <c r="X30" s="285"/>
      <c r="Y30" s="285"/>
      <c r="Z30" s="285"/>
      <c r="AA30" s="285"/>
      <c r="AB30" s="286"/>
      <c r="AE30" s="87"/>
      <c r="AF30" s="87"/>
      <c r="AG30" s="87"/>
      <c r="AH30" s="87"/>
      <c r="AI30" s="87"/>
      <c r="AJ30" s="87"/>
      <c r="AK30" s="87"/>
      <c r="AL30" s="87"/>
      <c r="AM30" s="87"/>
    </row>
    <row r="31" spans="1:39" ht="26.25" customHeight="1" x14ac:dyDescent="0.35">
      <c r="A31" s="280"/>
      <c r="B31" s="282"/>
      <c r="C31" s="88" t="s">
        <v>71</v>
      </c>
      <c r="D31" s="88" t="s">
        <v>72</v>
      </c>
      <c r="E31" s="88" t="s">
        <v>73</v>
      </c>
      <c r="F31" s="88" t="s">
        <v>74</v>
      </c>
      <c r="G31" s="88" t="s">
        <v>75</v>
      </c>
      <c r="H31" s="88" t="s">
        <v>76</v>
      </c>
      <c r="I31" s="88" t="s">
        <v>77</v>
      </c>
      <c r="J31" s="88" t="s">
        <v>78</v>
      </c>
      <c r="K31" s="88" t="s">
        <v>79</v>
      </c>
      <c r="L31" s="88" t="s">
        <v>80</v>
      </c>
      <c r="M31" s="88" t="s">
        <v>81</v>
      </c>
      <c r="N31" s="88" t="s">
        <v>82</v>
      </c>
      <c r="O31" s="88" t="s">
        <v>83</v>
      </c>
      <c r="P31" s="88" t="s">
        <v>84</v>
      </c>
      <c r="Q31" s="287" t="s">
        <v>85</v>
      </c>
      <c r="R31" s="288"/>
      <c r="S31" s="288"/>
      <c r="T31" s="288"/>
      <c r="U31" s="288"/>
      <c r="V31" s="288"/>
      <c r="W31" s="288"/>
      <c r="X31" s="288"/>
      <c r="Y31" s="288"/>
      <c r="Z31" s="288"/>
      <c r="AA31" s="288"/>
      <c r="AB31" s="289"/>
      <c r="AE31" s="94"/>
      <c r="AF31" s="94"/>
      <c r="AG31" s="94"/>
      <c r="AH31" s="94"/>
      <c r="AI31" s="94"/>
      <c r="AJ31" s="94"/>
      <c r="AK31" s="94"/>
      <c r="AL31" s="94"/>
      <c r="AM31" s="94"/>
    </row>
    <row r="32" spans="1:39" ht="28.5" customHeight="1" x14ac:dyDescent="0.35">
      <c r="A32" s="441"/>
      <c r="B32" s="252"/>
      <c r="C32" s="90" t="s">
        <v>62</v>
      </c>
      <c r="D32" s="95"/>
      <c r="E32" s="95"/>
      <c r="F32" s="95"/>
      <c r="G32" s="95"/>
      <c r="H32" s="95"/>
      <c r="I32" s="95"/>
      <c r="J32" s="95"/>
      <c r="K32" s="95"/>
      <c r="L32" s="95"/>
      <c r="M32" s="95"/>
      <c r="N32" s="95"/>
      <c r="O32" s="95"/>
      <c r="P32" s="96">
        <f t="shared" ref="P32:P39" si="0">SUM(D32:O32)</f>
        <v>0</v>
      </c>
      <c r="Q32" s="525" t="s">
        <v>137</v>
      </c>
      <c r="R32" s="265"/>
      <c r="S32" s="265"/>
      <c r="T32" s="265"/>
      <c r="U32" s="265"/>
      <c r="V32" s="265"/>
      <c r="W32" s="265"/>
      <c r="X32" s="265"/>
      <c r="Y32" s="265"/>
      <c r="Z32" s="265"/>
      <c r="AA32" s="265"/>
      <c r="AB32" s="266"/>
      <c r="AC32" s="97"/>
      <c r="AE32" s="98"/>
      <c r="AF32" s="98"/>
      <c r="AG32" s="98"/>
      <c r="AH32" s="98"/>
      <c r="AI32" s="98"/>
      <c r="AJ32" s="98"/>
      <c r="AK32" s="98"/>
      <c r="AL32" s="98"/>
      <c r="AM32" s="98"/>
    </row>
    <row r="33" spans="1:29" ht="28.5" customHeight="1" x14ac:dyDescent="0.35">
      <c r="A33" s="442"/>
      <c r="B33" s="253"/>
      <c r="C33" s="99" t="s">
        <v>66</v>
      </c>
      <c r="D33" s="100"/>
      <c r="E33" s="100"/>
      <c r="F33" s="100"/>
      <c r="G33" s="100"/>
      <c r="H33" s="100"/>
      <c r="I33" s="100"/>
      <c r="J33" s="100"/>
      <c r="K33" s="100"/>
      <c r="L33" s="100"/>
      <c r="M33" s="100"/>
      <c r="N33" s="100"/>
      <c r="O33" s="100"/>
      <c r="P33" s="101">
        <f t="shared" si="0"/>
        <v>0</v>
      </c>
      <c r="Q33" s="526"/>
      <c r="R33" s="527"/>
      <c r="S33" s="527"/>
      <c r="T33" s="527"/>
      <c r="U33" s="527"/>
      <c r="V33" s="527"/>
      <c r="W33" s="527"/>
      <c r="X33" s="527"/>
      <c r="Y33" s="527"/>
      <c r="Z33" s="527"/>
      <c r="AA33" s="527"/>
      <c r="AB33" s="528"/>
      <c r="AC33" s="97"/>
    </row>
    <row r="34" spans="1:29" ht="28.5" customHeight="1" x14ac:dyDescent="0.35">
      <c r="A34" s="442"/>
      <c r="B34" s="262"/>
      <c r="C34" s="102" t="s">
        <v>62</v>
      </c>
      <c r="D34" s="103"/>
      <c r="E34" s="103"/>
      <c r="F34" s="103"/>
      <c r="G34" s="103"/>
      <c r="H34" s="103"/>
      <c r="I34" s="103"/>
      <c r="J34" s="103"/>
      <c r="K34" s="103"/>
      <c r="L34" s="103"/>
      <c r="M34" s="103"/>
      <c r="N34" s="103"/>
      <c r="O34" s="103"/>
      <c r="P34" s="101">
        <f t="shared" si="0"/>
        <v>0</v>
      </c>
      <c r="Q34" s="501"/>
      <c r="R34" s="502"/>
      <c r="S34" s="502"/>
      <c r="T34" s="502"/>
      <c r="U34" s="502"/>
      <c r="V34" s="502"/>
      <c r="W34" s="502"/>
      <c r="X34" s="502"/>
      <c r="Y34" s="502"/>
      <c r="Z34" s="502"/>
      <c r="AA34" s="502"/>
      <c r="AB34" s="503"/>
      <c r="AC34" s="97"/>
    </row>
    <row r="35" spans="1:29" ht="28.5" customHeight="1" x14ac:dyDescent="0.35">
      <c r="A35" s="442"/>
      <c r="B35" s="253"/>
      <c r="C35" s="99" t="s">
        <v>66</v>
      </c>
      <c r="D35" s="100"/>
      <c r="E35" s="100"/>
      <c r="F35" s="100"/>
      <c r="G35" s="100"/>
      <c r="H35" s="100"/>
      <c r="I35" s="100"/>
      <c r="J35" s="100"/>
      <c r="K35" s="100"/>
      <c r="L35" s="104"/>
      <c r="M35" s="104"/>
      <c r="N35" s="104"/>
      <c r="O35" s="104"/>
      <c r="P35" s="101">
        <f t="shared" si="0"/>
        <v>0</v>
      </c>
      <c r="Q35" s="504"/>
      <c r="R35" s="505"/>
      <c r="S35" s="505"/>
      <c r="T35" s="505"/>
      <c r="U35" s="505"/>
      <c r="V35" s="505"/>
      <c r="W35" s="505"/>
      <c r="X35" s="505"/>
      <c r="Y35" s="505"/>
      <c r="Z35" s="505"/>
      <c r="AA35" s="505"/>
      <c r="AB35" s="506"/>
      <c r="AC35" s="97"/>
    </row>
    <row r="36" spans="1:29" ht="28.5" customHeight="1" x14ac:dyDescent="0.35">
      <c r="A36" s="546"/>
      <c r="B36" s="262"/>
      <c r="C36" s="102" t="s">
        <v>62</v>
      </c>
      <c r="D36" s="103"/>
      <c r="E36" s="103"/>
      <c r="F36" s="103"/>
      <c r="G36" s="103"/>
      <c r="H36" s="103"/>
      <c r="I36" s="103"/>
      <c r="J36" s="103"/>
      <c r="K36" s="103"/>
      <c r="L36" s="103"/>
      <c r="M36" s="103"/>
      <c r="N36" s="103"/>
      <c r="O36" s="103"/>
      <c r="P36" s="101">
        <f t="shared" si="0"/>
        <v>0</v>
      </c>
      <c r="Q36" s="501"/>
      <c r="R36" s="502"/>
      <c r="S36" s="502"/>
      <c r="T36" s="502"/>
      <c r="U36" s="502"/>
      <c r="V36" s="502"/>
      <c r="W36" s="502"/>
      <c r="X36" s="502"/>
      <c r="Y36" s="502"/>
      <c r="Z36" s="502"/>
      <c r="AA36" s="502"/>
      <c r="AB36" s="503"/>
      <c r="AC36" s="97"/>
    </row>
    <row r="37" spans="1:29" ht="28.5" customHeight="1" x14ac:dyDescent="0.35">
      <c r="A37" s="547"/>
      <c r="B37" s="253"/>
      <c r="C37" s="99" t="s">
        <v>66</v>
      </c>
      <c r="D37" s="100"/>
      <c r="E37" s="100"/>
      <c r="F37" s="100"/>
      <c r="G37" s="100"/>
      <c r="H37" s="100"/>
      <c r="I37" s="100"/>
      <c r="J37" s="100"/>
      <c r="K37" s="100"/>
      <c r="L37" s="104"/>
      <c r="M37" s="104"/>
      <c r="N37" s="104"/>
      <c r="O37" s="104"/>
      <c r="P37" s="101">
        <f t="shared" si="0"/>
        <v>0</v>
      </c>
      <c r="Q37" s="504"/>
      <c r="R37" s="505"/>
      <c r="S37" s="505"/>
      <c r="T37" s="505"/>
      <c r="U37" s="505"/>
      <c r="V37" s="505"/>
      <c r="W37" s="505"/>
      <c r="X37" s="505"/>
      <c r="Y37" s="505"/>
      <c r="Z37" s="505"/>
      <c r="AA37" s="505"/>
      <c r="AB37" s="506"/>
      <c r="AC37" s="97"/>
    </row>
    <row r="38" spans="1:29" ht="28.5" customHeight="1" x14ac:dyDescent="0.35">
      <c r="A38" s="468"/>
      <c r="B38" s="262"/>
      <c r="C38" s="102" t="s">
        <v>62</v>
      </c>
      <c r="D38" s="103"/>
      <c r="E38" s="103"/>
      <c r="F38" s="103"/>
      <c r="G38" s="103"/>
      <c r="H38" s="103"/>
      <c r="I38" s="103"/>
      <c r="J38" s="103"/>
      <c r="K38" s="103"/>
      <c r="L38" s="103"/>
      <c r="M38" s="103"/>
      <c r="N38" s="103"/>
      <c r="O38" s="103"/>
      <c r="P38" s="101">
        <f t="shared" si="0"/>
        <v>0</v>
      </c>
      <c r="Q38" s="501"/>
      <c r="R38" s="502"/>
      <c r="S38" s="502"/>
      <c r="T38" s="502"/>
      <c r="U38" s="502"/>
      <c r="V38" s="502"/>
      <c r="W38" s="502"/>
      <c r="X38" s="502"/>
      <c r="Y38" s="502"/>
      <c r="Z38" s="502"/>
      <c r="AA38" s="502"/>
      <c r="AB38" s="503"/>
      <c r="AC38" s="97"/>
    </row>
    <row r="39" spans="1:29" ht="28.5" customHeight="1" thickBot="1" x14ac:dyDescent="0.4">
      <c r="A39" s="518"/>
      <c r="B39" s="263"/>
      <c r="C39" s="91" t="s">
        <v>66</v>
      </c>
      <c r="D39" s="105"/>
      <c r="E39" s="105"/>
      <c r="F39" s="105"/>
      <c r="G39" s="105"/>
      <c r="H39" s="105"/>
      <c r="I39" s="105"/>
      <c r="J39" s="105"/>
      <c r="K39" s="105"/>
      <c r="L39" s="106"/>
      <c r="M39" s="106"/>
      <c r="N39" s="106"/>
      <c r="O39" s="106"/>
      <c r="P39" s="107">
        <f t="shared" si="0"/>
        <v>0</v>
      </c>
      <c r="Q39" s="531"/>
      <c r="R39" s="532"/>
      <c r="S39" s="532"/>
      <c r="T39" s="532"/>
      <c r="U39" s="532"/>
      <c r="V39" s="532"/>
      <c r="W39" s="532"/>
      <c r="X39" s="532"/>
      <c r="Y39" s="532"/>
      <c r="Z39" s="532"/>
      <c r="AA39" s="532"/>
      <c r="AB39" s="533"/>
      <c r="AC39" s="97"/>
    </row>
    <row r="40" spans="1:29" x14ac:dyDescent="0.35">
      <c r="A40" s="50" t="s">
        <v>97</v>
      </c>
    </row>
  </sheetData>
  <mergeCells count="86">
    <mergeCell ref="A36:A37"/>
    <mergeCell ref="B32:B33"/>
    <mergeCell ref="B30:B31"/>
    <mergeCell ref="B34:B35"/>
    <mergeCell ref="B36:B37"/>
    <mergeCell ref="A32:A33"/>
    <mergeCell ref="A30:A31"/>
    <mergeCell ref="A34:A35"/>
    <mergeCell ref="A28:A29"/>
    <mergeCell ref="A25:AB25"/>
    <mergeCell ref="D26:P26"/>
    <mergeCell ref="Q24:AB24"/>
    <mergeCell ref="B26:B27"/>
    <mergeCell ref="Q28:T29"/>
    <mergeCell ref="Y17:Z17"/>
    <mergeCell ref="AA17:AB17"/>
    <mergeCell ref="W17:X17"/>
    <mergeCell ref="B24:C24"/>
    <mergeCell ref="A26:A27"/>
    <mergeCell ref="C26:C27"/>
    <mergeCell ref="A22:A23"/>
    <mergeCell ref="Y19:Z19"/>
    <mergeCell ref="A1:A4"/>
    <mergeCell ref="Z2:AB2"/>
    <mergeCell ref="Z4:AB4"/>
    <mergeCell ref="R7:T9"/>
    <mergeCell ref="A15:B16"/>
    <mergeCell ref="A7:B9"/>
    <mergeCell ref="R11:V11"/>
    <mergeCell ref="AA7:AB7"/>
    <mergeCell ref="Y9:Z9"/>
    <mergeCell ref="Z3:AB3"/>
    <mergeCell ref="B3:Y4"/>
    <mergeCell ref="C7:K9"/>
    <mergeCell ref="Z1:AB1"/>
    <mergeCell ref="AA8:AB8"/>
    <mergeCell ref="AA9:AB9"/>
    <mergeCell ref="W11:X11"/>
    <mergeCell ref="A38:A39"/>
    <mergeCell ref="V13:Y13"/>
    <mergeCell ref="Q15:AB15"/>
    <mergeCell ref="AA13:AB13"/>
    <mergeCell ref="W19:X19"/>
    <mergeCell ref="Y27:AB27"/>
    <mergeCell ref="Q31:AB31"/>
    <mergeCell ref="Q32:AB33"/>
    <mergeCell ref="Q30:AB30"/>
    <mergeCell ref="C15:C16"/>
    <mergeCell ref="B38:B39"/>
    <mergeCell ref="C13:Q13"/>
    <mergeCell ref="Q22:AB23"/>
    <mergeCell ref="Q38:AB39"/>
    <mergeCell ref="U27:X27"/>
    <mergeCell ref="Q36:AB37"/>
    <mergeCell ref="B1:Y1"/>
    <mergeCell ref="Q34:AB35"/>
    <mergeCell ref="A21:AB21"/>
    <mergeCell ref="P22:P23"/>
    <mergeCell ref="C30:P30"/>
    <mergeCell ref="B2:Y2"/>
    <mergeCell ref="S13:T13"/>
    <mergeCell ref="Y11:AB11"/>
    <mergeCell ref="U28:X29"/>
    <mergeCell ref="Y28:AB29"/>
    <mergeCell ref="T18:V18"/>
    <mergeCell ref="D22:O22"/>
    <mergeCell ref="Q26:AB26"/>
    <mergeCell ref="Q27:T27"/>
    <mergeCell ref="Q16:V16"/>
    <mergeCell ref="M11:Q11"/>
    <mergeCell ref="Y8:Z8"/>
    <mergeCell ref="C12:Z12"/>
    <mergeCell ref="B28:B29"/>
    <mergeCell ref="B22:C23"/>
    <mergeCell ref="Y7:Z7"/>
    <mergeCell ref="W16:AB16"/>
    <mergeCell ref="U7:V9"/>
    <mergeCell ref="W7:X9"/>
    <mergeCell ref="A13:B13"/>
    <mergeCell ref="C11:K11"/>
    <mergeCell ref="A11:B11"/>
    <mergeCell ref="Q19:S19"/>
    <mergeCell ref="Q17:S17"/>
    <mergeCell ref="AA19:AB19"/>
    <mergeCell ref="T19:V19"/>
    <mergeCell ref="T17:V17"/>
  </mergeCells>
  <dataValidations count="2">
    <dataValidation type="textLength" operator="lessThanOrEqual" allowBlank="1" showInputMessage="1" showErrorMessage="1" errorTitle="Máximo 2.000 caracteres" error="Máximo 2.000 caracteres" promptTitle="2.000 caracteres" sqref="Q24:AB24" xr:uid="{00000000-0002-0000-0400-000000000000}">
      <formula1>2000</formula1>
    </dataValidation>
    <dataValidation type="textLength" operator="lessThanOrEqual" allowBlank="1" showInputMessage="1" showErrorMessage="1" errorTitle="Máximo 2.000 caracteres" error="Máximo 2.000 caracteres" sqref="Q32:AB39 Q28 U28 Y28" xr:uid="{00000000-0002-0000-0400-000001000000}">
      <formula1>2000</formula1>
    </dataValidation>
  </dataValidations>
  <pageMargins left="0" right="0" top="0" bottom="0" header="0" footer="0"/>
  <pageSetup paperSize="41" scale="48" fitToHeight="0" orientation="landscape"/>
  <drawing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39997558519241921"/>
    <pageSetUpPr fitToPage="1"/>
  </sheetPr>
  <dimension ref="A1:AO44"/>
  <sheetViews>
    <sheetView showGridLines="0" tabSelected="1" topLeftCell="L33" zoomScale="60" zoomScaleNormal="60" workbookViewId="0">
      <selection activeCell="Q45" sqref="Q45"/>
    </sheetView>
  </sheetViews>
  <sheetFormatPr baseColWidth="10" defaultColWidth="10.7265625" defaultRowHeight="14.5" x14ac:dyDescent="0.35"/>
  <cols>
    <col min="1" max="1" width="40" style="50" customWidth="1"/>
    <col min="2" max="2" width="15.453125" style="50" customWidth="1"/>
    <col min="3" max="3" width="17.26953125" style="50" customWidth="1"/>
    <col min="4" max="10" width="16.453125" style="50" customWidth="1"/>
    <col min="11" max="21" width="13.7265625" style="50" customWidth="1"/>
    <col min="22" max="29" width="14.7265625" style="50" customWidth="1"/>
    <col min="30" max="30" width="19.54296875" style="50" customWidth="1"/>
    <col min="31" max="31" width="6.26953125" style="50" bestFit="1" customWidth="1"/>
    <col min="32" max="32" width="22.81640625" style="50" customWidth="1"/>
    <col min="33" max="33" width="18.453125" style="50" bestFit="1" customWidth="1"/>
    <col min="34" max="34" width="8.453125" style="50" customWidth="1"/>
    <col min="35" max="35" width="18.453125" style="50" bestFit="1" customWidth="1"/>
    <col min="36" max="36" width="5.7265625" style="50" customWidth="1"/>
    <col min="37" max="37" width="18.453125" style="50" bestFit="1" customWidth="1"/>
    <col min="38" max="38" width="4.7265625" style="50" customWidth="1"/>
    <col min="39" max="39" width="23" style="50" bestFit="1" customWidth="1"/>
    <col min="40" max="40" width="10.7265625" style="50"/>
    <col min="41" max="41" width="18.453125" style="50" bestFit="1" customWidth="1"/>
    <col min="42" max="42" width="16.1796875" style="50" customWidth="1"/>
    <col min="43" max="16384" width="10.7265625" style="50"/>
  </cols>
  <sheetData>
    <row r="1" spans="1:30" ht="32.25" customHeight="1" x14ac:dyDescent="0.35">
      <c r="A1" s="336"/>
      <c r="B1" s="339" t="s">
        <v>0</v>
      </c>
      <c r="C1" s="340"/>
      <c r="D1" s="340"/>
      <c r="E1" s="340"/>
      <c r="F1" s="340"/>
      <c r="G1" s="340"/>
      <c r="H1" s="340"/>
      <c r="I1" s="340"/>
      <c r="J1" s="340"/>
      <c r="K1" s="340"/>
      <c r="L1" s="340"/>
      <c r="M1" s="340"/>
      <c r="N1" s="340"/>
      <c r="O1" s="340"/>
      <c r="P1" s="340"/>
      <c r="Q1" s="340"/>
      <c r="R1" s="340"/>
      <c r="S1" s="340"/>
      <c r="T1" s="340"/>
      <c r="U1" s="340"/>
      <c r="V1" s="340"/>
      <c r="W1" s="340"/>
      <c r="X1" s="340"/>
      <c r="Y1" s="340"/>
      <c r="Z1" s="340"/>
      <c r="AA1" s="341"/>
      <c r="AB1" s="342" t="s">
        <v>1</v>
      </c>
      <c r="AC1" s="343"/>
      <c r="AD1" s="344"/>
    </row>
    <row r="2" spans="1:30" ht="30.75" customHeight="1" x14ac:dyDescent="0.35">
      <c r="A2" s="337"/>
      <c r="B2" s="345" t="s">
        <v>2</v>
      </c>
      <c r="C2" s="346"/>
      <c r="D2" s="346"/>
      <c r="E2" s="346"/>
      <c r="F2" s="346"/>
      <c r="G2" s="346"/>
      <c r="H2" s="346"/>
      <c r="I2" s="346"/>
      <c r="J2" s="346"/>
      <c r="K2" s="346"/>
      <c r="L2" s="346"/>
      <c r="M2" s="346"/>
      <c r="N2" s="346"/>
      <c r="O2" s="346"/>
      <c r="P2" s="346"/>
      <c r="Q2" s="346"/>
      <c r="R2" s="346"/>
      <c r="S2" s="346"/>
      <c r="T2" s="346"/>
      <c r="U2" s="346"/>
      <c r="V2" s="346"/>
      <c r="W2" s="346"/>
      <c r="X2" s="346"/>
      <c r="Y2" s="346"/>
      <c r="Z2" s="346"/>
      <c r="AA2" s="347"/>
      <c r="AB2" s="348" t="s">
        <v>3</v>
      </c>
      <c r="AC2" s="349"/>
      <c r="AD2" s="350"/>
    </row>
    <row r="3" spans="1:30" ht="24" customHeight="1" x14ac:dyDescent="0.35">
      <c r="A3" s="337"/>
      <c r="B3" s="351" t="s">
        <v>4</v>
      </c>
      <c r="C3" s="352"/>
      <c r="D3" s="352"/>
      <c r="E3" s="352"/>
      <c r="F3" s="352"/>
      <c r="G3" s="352"/>
      <c r="H3" s="352"/>
      <c r="I3" s="352"/>
      <c r="J3" s="352"/>
      <c r="K3" s="352"/>
      <c r="L3" s="352"/>
      <c r="M3" s="352"/>
      <c r="N3" s="352"/>
      <c r="O3" s="352"/>
      <c r="P3" s="352"/>
      <c r="Q3" s="352"/>
      <c r="R3" s="352"/>
      <c r="S3" s="352"/>
      <c r="T3" s="352"/>
      <c r="U3" s="352"/>
      <c r="V3" s="352"/>
      <c r="W3" s="352"/>
      <c r="X3" s="352"/>
      <c r="Y3" s="352"/>
      <c r="Z3" s="352"/>
      <c r="AA3" s="353"/>
      <c r="AB3" s="348" t="s">
        <v>5</v>
      </c>
      <c r="AC3" s="349"/>
      <c r="AD3" s="350"/>
    </row>
    <row r="4" spans="1:30" ht="22" customHeight="1" thickBot="1" x14ac:dyDescent="0.4">
      <c r="A4" s="338"/>
      <c r="B4" s="354"/>
      <c r="C4" s="355"/>
      <c r="D4" s="355"/>
      <c r="E4" s="355"/>
      <c r="F4" s="355"/>
      <c r="G4" s="355"/>
      <c r="H4" s="355"/>
      <c r="I4" s="355"/>
      <c r="J4" s="355"/>
      <c r="K4" s="355"/>
      <c r="L4" s="355"/>
      <c r="M4" s="355"/>
      <c r="N4" s="355"/>
      <c r="O4" s="355"/>
      <c r="P4" s="355"/>
      <c r="Q4" s="355"/>
      <c r="R4" s="355"/>
      <c r="S4" s="355"/>
      <c r="T4" s="355"/>
      <c r="U4" s="355"/>
      <c r="V4" s="355"/>
      <c r="W4" s="355"/>
      <c r="X4" s="355"/>
      <c r="Y4" s="355"/>
      <c r="Z4" s="355"/>
      <c r="AA4" s="356"/>
      <c r="AB4" s="357" t="s">
        <v>6</v>
      </c>
      <c r="AC4" s="358"/>
      <c r="AD4" s="359"/>
    </row>
    <row r="5" spans="1:30" ht="9" customHeight="1" thickBot="1" x14ac:dyDescent="0.4">
      <c r="A5" s="51"/>
      <c r="B5" s="52"/>
      <c r="C5" s="53"/>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0" ht="9" customHeight="1" thickBot="1" x14ac:dyDescent="0.4">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0" x14ac:dyDescent="0.35">
      <c r="A7" s="360" t="s">
        <v>7</v>
      </c>
      <c r="B7" s="361"/>
      <c r="C7" s="366"/>
      <c r="D7" s="360" t="s">
        <v>8</v>
      </c>
      <c r="E7" s="372"/>
      <c r="F7" s="372"/>
      <c r="G7" s="372"/>
      <c r="H7" s="361"/>
      <c r="I7" s="375">
        <v>44684</v>
      </c>
      <c r="J7" s="376"/>
      <c r="K7" s="360" t="s">
        <v>9</v>
      </c>
      <c r="L7" s="361"/>
      <c r="M7" s="391" t="s">
        <v>10</v>
      </c>
      <c r="N7" s="392"/>
      <c r="O7" s="381"/>
      <c r="P7" s="382"/>
      <c r="Q7" s="54"/>
      <c r="R7" s="54"/>
      <c r="S7" s="54"/>
      <c r="T7" s="54"/>
      <c r="U7" s="54"/>
      <c r="V7" s="54"/>
      <c r="W7" s="54"/>
      <c r="X7" s="54"/>
      <c r="Y7" s="54"/>
      <c r="Z7" s="55"/>
      <c r="AA7" s="54"/>
      <c r="AB7" s="54"/>
      <c r="AC7" s="60"/>
      <c r="AD7" s="61"/>
    </row>
    <row r="8" spans="1:30" x14ac:dyDescent="0.35">
      <c r="A8" s="362"/>
      <c r="B8" s="363"/>
      <c r="C8" s="367"/>
      <c r="D8" s="362"/>
      <c r="E8" s="373"/>
      <c r="F8" s="373"/>
      <c r="G8" s="373"/>
      <c r="H8" s="363"/>
      <c r="I8" s="377"/>
      <c r="J8" s="378"/>
      <c r="K8" s="362"/>
      <c r="L8" s="363"/>
      <c r="M8" s="383" t="s">
        <v>11</v>
      </c>
      <c r="N8" s="384"/>
      <c r="O8" s="385" t="s">
        <v>12</v>
      </c>
      <c r="P8" s="386"/>
      <c r="Q8" s="54"/>
      <c r="R8" s="54"/>
      <c r="S8" s="54"/>
      <c r="T8" s="54"/>
      <c r="U8" s="54"/>
      <c r="V8" s="54"/>
      <c r="W8" s="54"/>
      <c r="X8" s="54"/>
      <c r="Y8" s="54"/>
      <c r="Z8" s="55"/>
      <c r="AA8" s="54"/>
      <c r="AB8" s="54"/>
      <c r="AC8" s="60"/>
      <c r="AD8" s="61"/>
    </row>
    <row r="9" spans="1:30" ht="15" thickBot="1" x14ac:dyDescent="0.4">
      <c r="A9" s="364"/>
      <c r="B9" s="365"/>
      <c r="C9" s="368"/>
      <c r="D9" s="364"/>
      <c r="E9" s="374"/>
      <c r="F9" s="374"/>
      <c r="G9" s="374"/>
      <c r="H9" s="365"/>
      <c r="I9" s="379"/>
      <c r="J9" s="380"/>
      <c r="K9" s="364"/>
      <c r="L9" s="365"/>
      <c r="M9" s="387" t="s">
        <v>13</v>
      </c>
      <c r="N9" s="388"/>
      <c r="O9" s="389"/>
      <c r="P9" s="390"/>
      <c r="Q9" s="54"/>
      <c r="R9" s="54"/>
      <c r="S9" s="54"/>
      <c r="T9" s="54"/>
      <c r="U9" s="54"/>
      <c r="V9" s="54"/>
      <c r="W9" s="54"/>
      <c r="X9" s="54"/>
      <c r="Y9" s="54"/>
      <c r="Z9" s="55"/>
      <c r="AA9" s="54"/>
      <c r="AB9" s="54"/>
      <c r="AC9" s="60"/>
      <c r="AD9" s="61"/>
    </row>
    <row r="10" spans="1:30" ht="15" customHeight="1" thickBot="1" x14ac:dyDescent="0.4">
      <c r="A10" s="164"/>
      <c r="B10" s="165"/>
      <c r="C10" s="165"/>
      <c r="D10" s="65"/>
      <c r="E10" s="65"/>
      <c r="F10" s="65"/>
      <c r="G10" s="65"/>
      <c r="H10" s="65"/>
      <c r="I10" s="161"/>
      <c r="J10" s="161"/>
      <c r="K10" s="65"/>
      <c r="L10" s="65"/>
      <c r="M10" s="162"/>
      <c r="N10" s="162"/>
      <c r="O10" s="163"/>
      <c r="P10" s="163"/>
      <c r="Q10" s="165"/>
      <c r="R10" s="165"/>
      <c r="S10" s="165"/>
      <c r="T10" s="165"/>
      <c r="U10" s="165"/>
      <c r="V10" s="165"/>
      <c r="W10" s="165"/>
      <c r="X10" s="165"/>
      <c r="Y10" s="165"/>
      <c r="Z10" s="166"/>
      <c r="AA10" s="165"/>
      <c r="AB10" s="165"/>
      <c r="AC10" s="167"/>
      <c r="AD10" s="168"/>
    </row>
    <row r="11" spans="1:30" ht="15" customHeight="1" x14ac:dyDescent="0.35">
      <c r="A11" s="360" t="s">
        <v>14</v>
      </c>
      <c r="B11" s="361"/>
      <c r="C11" s="369" t="s">
        <v>15</v>
      </c>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0"/>
      <c r="AB11" s="370"/>
      <c r="AC11" s="370"/>
      <c r="AD11" s="371"/>
    </row>
    <row r="12" spans="1:30" ht="15" customHeight="1" x14ac:dyDescent="0.35">
      <c r="A12" s="362"/>
      <c r="B12" s="363"/>
      <c r="C12" s="351"/>
      <c r="D12" s="352"/>
      <c r="E12" s="352"/>
      <c r="F12" s="352"/>
      <c r="G12" s="352"/>
      <c r="H12" s="352"/>
      <c r="I12" s="352"/>
      <c r="J12" s="352"/>
      <c r="K12" s="352"/>
      <c r="L12" s="352"/>
      <c r="M12" s="352"/>
      <c r="N12" s="352"/>
      <c r="O12" s="352"/>
      <c r="P12" s="352"/>
      <c r="Q12" s="352"/>
      <c r="R12" s="352"/>
      <c r="S12" s="352"/>
      <c r="T12" s="352"/>
      <c r="U12" s="352"/>
      <c r="V12" s="352"/>
      <c r="W12" s="352"/>
      <c r="X12" s="352"/>
      <c r="Y12" s="352"/>
      <c r="Z12" s="352"/>
      <c r="AA12" s="352"/>
      <c r="AB12" s="352"/>
      <c r="AC12" s="352"/>
      <c r="AD12" s="353"/>
    </row>
    <row r="13" spans="1:30" ht="15" customHeight="1" thickBot="1" x14ac:dyDescent="0.4">
      <c r="A13" s="364"/>
      <c r="B13" s="365"/>
      <c r="C13" s="354"/>
      <c r="D13" s="355"/>
      <c r="E13" s="355"/>
      <c r="F13" s="355"/>
      <c r="G13" s="355"/>
      <c r="H13" s="355"/>
      <c r="I13" s="355"/>
      <c r="J13" s="355"/>
      <c r="K13" s="355"/>
      <c r="L13" s="355"/>
      <c r="M13" s="355"/>
      <c r="N13" s="355"/>
      <c r="O13" s="355"/>
      <c r="P13" s="355"/>
      <c r="Q13" s="355"/>
      <c r="R13" s="355"/>
      <c r="S13" s="355"/>
      <c r="T13" s="355"/>
      <c r="U13" s="355"/>
      <c r="V13" s="355"/>
      <c r="W13" s="355"/>
      <c r="X13" s="355"/>
      <c r="Y13" s="355"/>
      <c r="Z13" s="355"/>
      <c r="AA13" s="355"/>
      <c r="AB13" s="355"/>
      <c r="AC13" s="355"/>
      <c r="AD13" s="356"/>
    </row>
    <row r="14" spans="1:30" ht="9" customHeight="1" thickBot="1" x14ac:dyDescent="0.4">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row>
    <row r="15" spans="1:30" ht="39" customHeight="1" thickBot="1" x14ac:dyDescent="0.4">
      <c r="A15" s="327" t="s">
        <v>16</v>
      </c>
      <c r="B15" s="328"/>
      <c r="C15" s="329" t="s">
        <v>17</v>
      </c>
      <c r="D15" s="330"/>
      <c r="E15" s="330"/>
      <c r="F15" s="330"/>
      <c r="G15" s="330"/>
      <c r="H15" s="330"/>
      <c r="I15" s="330"/>
      <c r="J15" s="330"/>
      <c r="K15" s="331"/>
      <c r="L15" s="322" t="s">
        <v>18</v>
      </c>
      <c r="M15" s="326"/>
      <c r="N15" s="326"/>
      <c r="O15" s="326"/>
      <c r="P15" s="326"/>
      <c r="Q15" s="323"/>
      <c r="R15" s="319" t="s">
        <v>19</v>
      </c>
      <c r="S15" s="320"/>
      <c r="T15" s="320"/>
      <c r="U15" s="320"/>
      <c r="V15" s="320"/>
      <c r="W15" s="320"/>
      <c r="X15" s="321"/>
      <c r="Y15" s="322" t="s">
        <v>20</v>
      </c>
      <c r="Z15" s="323"/>
      <c r="AA15" s="329" t="s">
        <v>21</v>
      </c>
      <c r="AB15" s="330"/>
      <c r="AC15" s="330"/>
      <c r="AD15" s="331"/>
    </row>
    <row r="16" spans="1:30" ht="9" customHeight="1" thickBot="1" x14ac:dyDescent="0.4">
      <c r="A16" s="59"/>
      <c r="B16" s="54"/>
      <c r="C16" s="332"/>
      <c r="D16" s="332"/>
      <c r="E16" s="332"/>
      <c r="F16" s="332"/>
      <c r="G16" s="332"/>
      <c r="H16" s="332"/>
      <c r="I16" s="332"/>
      <c r="J16" s="332"/>
      <c r="K16" s="332"/>
      <c r="L16" s="332"/>
      <c r="M16" s="332"/>
      <c r="N16" s="332"/>
      <c r="O16" s="332"/>
      <c r="P16" s="332"/>
      <c r="Q16" s="332"/>
      <c r="R16" s="332"/>
      <c r="S16" s="332"/>
      <c r="T16" s="332"/>
      <c r="U16" s="332"/>
      <c r="V16" s="332"/>
      <c r="W16" s="332"/>
      <c r="X16" s="332"/>
      <c r="Y16" s="332"/>
      <c r="Z16" s="332"/>
      <c r="AA16" s="332"/>
      <c r="AB16" s="332"/>
      <c r="AC16" s="73"/>
      <c r="AD16" s="74"/>
    </row>
    <row r="17" spans="1:41" s="76" customFormat="1" ht="37.5" customHeight="1" thickBot="1" x14ac:dyDescent="0.4">
      <c r="A17" s="327" t="s">
        <v>22</v>
      </c>
      <c r="B17" s="328"/>
      <c r="C17" s="333" t="s">
        <v>138</v>
      </c>
      <c r="D17" s="334"/>
      <c r="E17" s="334"/>
      <c r="F17" s="334"/>
      <c r="G17" s="334"/>
      <c r="H17" s="334"/>
      <c r="I17" s="334"/>
      <c r="J17" s="334"/>
      <c r="K17" s="334"/>
      <c r="L17" s="334"/>
      <c r="M17" s="334"/>
      <c r="N17" s="334"/>
      <c r="O17" s="334"/>
      <c r="P17" s="334"/>
      <c r="Q17" s="335"/>
      <c r="R17" s="322" t="s">
        <v>24</v>
      </c>
      <c r="S17" s="326"/>
      <c r="T17" s="326"/>
      <c r="U17" s="326"/>
      <c r="V17" s="323"/>
      <c r="W17" s="439">
        <v>1</v>
      </c>
      <c r="X17" s="440"/>
      <c r="Y17" s="326" t="s">
        <v>25</v>
      </c>
      <c r="Z17" s="326"/>
      <c r="AA17" s="326"/>
      <c r="AB17" s="323"/>
      <c r="AC17" s="402">
        <v>0.2</v>
      </c>
      <c r="AD17" s="403"/>
    </row>
    <row r="18" spans="1:41" ht="16.5" customHeight="1" thickBot="1" x14ac:dyDescent="0.4">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41" ht="32.25" customHeight="1" thickBot="1" x14ac:dyDescent="0.4">
      <c r="A19" s="322" t="s">
        <v>26</v>
      </c>
      <c r="B19" s="326"/>
      <c r="C19" s="326"/>
      <c r="D19" s="326"/>
      <c r="E19" s="326"/>
      <c r="F19" s="326"/>
      <c r="G19" s="326"/>
      <c r="H19" s="326"/>
      <c r="I19" s="326"/>
      <c r="J19" s="326"/>
      <c r="K19" s="326"/>
      <c r="L19" s="326"/>
      <c r="M19" s="326"/>
      <c r="N19" s="326"/>
      <c r="O19" s="326"/>
      <c r="P19" s="326"/>
      <c r="Q19" s="326"/>
      <c r="R19" s="326"/>
      <c r="S19" s="326"/>
      <c r="T19" s="326"/>
      <c r="U19" s="326"/>
      <c r="V19" s="326"/>
      <c r="W19" s="326"/>
      <c r="X19" s="326"/>
      <c r="Y19" s="326"/>
      <c r="Z19" s="326"/>
      <c r="AA19" s="326"/>
      <c r="AB19" s="326"/>
      <c r="AC19" s="326"/>
      <c r="AD19" s="323"/>
      <c r="AE19" s="83"/>
      <c r="AF19" s="83"/>
    </row>
    <row r="20" spans="1:41" ht="32.25" customHeight="1" thickBot="1" x14ac:dyDescent="0.4">
      <c r="A20" s="82"/>
      <c r="B20" s="60"/>
      <c r="C20" s="396" t="s">
        <v>27</v>
      </c>
      <c r="D20" s="397"/>
      <c r="E20" s="397"/>
      <c r="F20" s="397"/>
      <c r="G20" s="397"/>
      <c r="H20" s="397"/>
      <c r="I20" s="397"/>
      <c r="J20" s="397"/>
      <c r="K20" s="397"/>
      <c r="L20" s="397"/>
      <c r="M20" s="397"/>
      <c r="N20" s="397"/>
      <c r="O20" s="397"/>
      <c r="P20" s="398"/>
      <c r="Q20" s="393" t="s">
        <v>28</v>
      </c>
      <c r="R20" s="394"/>
      <c r="S20" s="394"/>
      <c r="T20" s="394"/>
      <c r="U20" s="394"/>
      <c r="V20" s="394"/>
      <c r="W20" s="394"/>
      <c r="X20" s="394"/>
      <c r="Y20" s="394"/>
      <c r="Z20" s="394"/>
      <c r="AA20" s="394"/>
      <c r="AB20" s="394"/>
      <c r="AC20" s="394"/>
      <c r="AD20" s="395"/>
      <c r="AE20" s="83"/>
      <c r="AF20" s="83"/>
    </row>
    <row r="21" spans="1:41" ht="32.25" customHeight="1" thickBot="1" x14ac:dyDescent="0.4">
      <c r="A21" s="59"/>
      <c r="B21" s="54"/>
      <c r="C21" s="153" t="s">
        <v>29</v>
      </c>
      <c r="D21" s="154" t="s">
        <v>30</v>
      </c>
      <c r="E21" s="154" t="s">
        <v>31</v>
      </c>
      <c r="F21" s="154" t="s">
        <v>32</v>
      </c>
      <c r="G21" s="154" t="s">
        <v>33</v>
      </c>
      <c r="H21" s="154" t="s">
        <v>34</v>
      </c>
      <c r="I21" s="154" t="s">
        <v>35</v>
      </c>
      <c r="J21" s="154" t="s">
        <v>36</v>
      </c>
      <c r="K21" s="154" t="s">
        <v>37</v>
      </c>
      <c r="L21" s="154" t="s">
        <v>38</v>
      </c>
      <c r="M21" s="154" t="s">
        <v>39</v>
      </c>
      <c r="N21" s="154" t="s">
        <v>40</v>
      </c>
      <c r="O21" s="154" t="s">
        <v>41</v>
      </c>
      <c r="P21" s="155" t="s">
        <v>42</v>
      </c>
      <c r="Q21" s="153" t="s">
        <v>29</v>
      </c>
      <c r="R21" s="154" t="s">
        <v>30</v>
      </c>
      <c r="S21" s="154" t="s">
        <v>31</v>
      </c>
      <c r="T21" s="154" t="s">
        <v>32</v>
      </c>
      <c r="U21" s="154" t="s">
        <v>33</v>
      </c>
      <c r="V21" s="154" t="s">
        <v>34</v>
      </c>
      <c r="W21" s="154" t="s">
        <v>35</v>
      </c>
      <c r="X21" s="154" t="s">
        <v>36</v>
      </c>
      <c r="Y21" s="154" t="s">
        <v>37</v>
      </c>
      <c r="Z21" s="154" t="s">
        <v>38</v>
      </c>
      <c r="AA21" s="154" t="s">
        <v>39</v>
      </c>
      <c r="AB21" s="154" t="s">
        <v>40</v>
      </c>
      <c r="AC21" s="154" t="s">
        <v>41</v>
      </c>
      <c r="AD21" s="155" t="s">
        <v>42</v>
      </c>
      <c r="AE21" s="3"/>
      <c r="AF21" s="3"/>
    </row>
    <row r="22" spans="1:41" ht="32.25" customHeight="1" x14ac:dyDescent="0.35">
      <c r="A22" s="279" t="s">
        <v>43</v>
      </c>
      <c r="B22" s="284"/>
      <c r="C22" s="175"/>
      <c r="D22" s="173"/>
      <c r="E22" s="173"/>
      <c r="F22" s="173"/>
      <c r="G22" s="173"/>
      <c r="H22" s="173"/>
      <c r="I22" s="173"/>
      <c r="J22" s="173"/>
      <c r="K22" s="173"/>
      <c r="L22" s="173"/>
      <c r="M22" s="173"/>
      <c r="N22" s="173"/>
      <c r="O22" s="173">
        <f>SUM(C22:N22)</f>
        <v>0</v>
      </c>
      <c r="P22" s="176"/>
      <c r="Q22" s="218">
        <f>401533383+26144000</f>
        <v>427677383</v>
      </c>
      <c r="R22" s="169"/>
      <c r="S22" s="169"/>
      <c r="T22" s="169"/>
      <c r="U22" s="169">
        <f>5000000</f>
        <v>5000000</v>
      </c>
      <c r="V22" s="169"/>
      <c r="W22" s="169"/>
      <c r="X22" s="169">
        <v>270804</v>
      </c>
      <c r="Y22" s="169"/>
      <c r="Z22" s="169"/>
      <c r="AA22" s="169"/>
      <c r="AB22" s="169"/>
      <c r="AC22" s="169">
        <f>SUM(Q22:AB22)</f>
        <v>432948187</v>
      </c>
      <c r="AD22" s="180"/>
      <c r="AE22" s="3"/>
      <c r="AF22" s="3"/>
    </row>
    <row r="23" spans="1:41" ht="32.25" customHeight="1" x14ac:dyDescent="0.35">
      <c r="A23" s="280" t="s">
        <v>44</v>
      </c>
      <c r="B23" s="287"/>
      <c r="C23" s="170"/>
      <c r="D23" s="169"/>
      <c r="E23" s="169"/>
      <c r="F23" s="169"/>
      <c r="G23" s="169"/>
      <c r="H23" s="169"/>
      <c r="I23" s="169"/>
      <c r="J23" s="169"/>
      <c r="K23" s="169"/>
      <c r="L23" s="169"/>
      <c r="M23" s="169"/>
      <c r="N23" s="169"/>
      <c r="O23" s="169">
        <f>SUM(C23:N23)</f>
        <v>0</v>
      </c>
      <c r="P23" s="188" t="str">
        <f>IFERROR(O23/(SUMIF(C23:N23,"&gt;0",C22:N22))," ")</f>
        <v xml:space="preserve"> </v>
      </c>
      <c r="Q23" s="218">
        <v>401533383</v>
      </c>
      <c r="R23" s="220"/>
      <c r="S23" s="169">
        <v>-2641099</v>
      </c>
      <c r="T23" s="220"/>
      <c r="U23" s="220"/>
      <c r="V23" s="220"/>
      <c r="W23" s="220"/>
      <c r="X23" s="220"/>
      <c r="Y23" s="220"/>
      <c r="Z23" s="220"/>
      <c r="AA23" s="220"/>
      <c r="AB23" s="220"/>
      <c r="AC23" s="169">
        <f>SUM(Q23:AB23)</f>
        <v>398892284</v>
      </c>
      <c r="AD23" s="178" t="str">
        <f>IFERROR(AC22/(SUMIF(Q22:AB22,"&gt;0",#REF!))," ")</f>
        <v xml:space="preserve"> </v>
      </c>
      <c r="AE23" s="3"/>
      <c r="AF23" s="3"/>
    </row>
    <row r="24" spans="1:41" ht="32.25" customHeight="1" x14ac:dyDescent="0.35">
      <c r="A24" s="280" t="s">
        <v>45</v>
      </c>
      <c r="B24" s="287"/>
      <c r="C24" s="170"/>
      <c r="D24" s="169">
        <f>1951058+687500+729667</f>
        <v>3368225</v>
      </c>
      <c r="E24" s="169"/>
      <c r="F24" s="169">
        <f>33132+2500000</f>
        <v>2533132</v>
      </c>
      <c r="G24" s="169"/>
      <c r="H24" s="169"/>
      <c r="I24" s="169"/>
      <c r="J24" s="169"/>
      <c r="K24" s="169"/>
      <c r="L24" s="169"/>
      <c r="M24" s="169"/>
      <c r="N24" s="169"/>
      <c r="O24" s="169">
        <f>SUM(C24:N24)</f>
        <v>5901357</v>
      </c>
      <c r="P24" s="174"/>
      <c r="Q24" s="228"/>
      <c r="R24" s="169">
        <v>19065883</v>
      </c>
      <c r="S24" s="169">
        <v>37146500</v>
      </c>
      <c r="T24" s="169">
        <v>37146500</v>
      </c>
      <c r="U24" s="169">
        <v>37146500</v>
      </c>
      <c r="V24" s="169">
        <v>37771500</v>
      </c>
      <c r="W24" s="169">
        <v>37771500</v>
      </c>
      <c r="X24" s="169">
        <v>37771500</v>
      </c>
      <c r="Y24" s="169">
        <v>37771500</v>
      </c>
      <c r="Z24" s="169">
        <v>37861768</v>
      </c>
      <c r="AA24" s="169">
        <v>37861768</v>
      </c>
      <c r="AB24" s="169">
        <f>37771500+37861768</f>
        <v>75633268</v>
      </c>
      <c r="AC24" s="169">
        <f>SUM(Q24:AB24)</f>
        <v>432948187</v>
      </c>
      <c r="AD24" s="178"/>
      <c r="AE24" s="3"/>
      <c r="AF24" s="3"/>
    </row>
    <row r="25" spans="1:41" ht="32.25" customHeight="1" thickBot="1" x14ac:dyDescent="0.4">
      <c r="A25" s="408" t="s">
        <v>46</v>
      </c>
      <c r="B25" s="409"/>
      <c r="C25" s="171"/>
      <c r="D25" s="172">
        <v>3368225</v>
      </c>
      <c r="E25" s="172">
        <f>33132+2500000</f>
        <v>2533132</v>
      </c>
      <c r="F25" s="172"/>
      <c r="G25" s="172"/>
      <c r="H25" s="172"/>
      <c r="I25" s="172"/>
      <c r="J25" s="172"/>
      <c r="K25" s="172"/>
      <c r="L25" s="172"/>
      <c r="M25" s="172"/>
      <c r="N25" s="172"/>
      <c r="O25" s="172">
        <f>SUM(C25:N25)</f>
        <v>5901357</v>
      </c>
      <c r="P25" s="177">
        <v>1</v>
      </c>
      <c r="Q25" s="171"/>
      <c r="R25" s="172">
        <v>16827450</v>
      </c>
      <c r="S25" s="172">
        <v>33399835</v>
      </c>
      <c r="T25" s="172">
        <v>34866500</v>
      </c>
      <c r="U25" s="172"/>
      <c r="V25" s="172"/>
      <c r="W25" s="172"/>
      <c r="X25" s="172"/>
      <c r="Y25" s="172"/>
      <c r="Z25" s="172"/>
      <c r="AA25" s="172"/>
      <c r="AB25" s="172"/>
      <c r="AC25" s="172">
        <f>SUM(Q25:AB25)</f>
        <v>85093785</v>
      </c>
      <c r="AD25" s="179">
        <f>IFERROR(AC25/(SUMIF(Q25:AB25,"&gt;0",Q24:AB24))," ")</f>
        <v>0.91146961344856703</v>
      </c>
      <c r="AE25" s="3"/>
      <c r="AF25" s="3"/>
    </row>
    <row r="26" spans="1:41" ht="32.25" customHeight="1" thickBot="1" x14ac:dyDescent="0.4">
      <c r="A26" s="59"/>
      <c r="B26" s="54"/>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60"/>
      <c r="AD26" s="168"/>
    </row>
    <row r="27" spans="1:41" ht="34" customHeight="1" x14ac:dyDescent="0.35">
      <c r="A27" s="404" t="s">
        <v>47</v>
      </c>
      <c r="B27" s="405"/>
      <c r="C27" s="406"/>
      <c r="D27" s="406"/>
      <c r="E27" s="406"/>
      <c r="F27" s="406"/>
      <c r="G27" s="406"/>
      <c r="H27" s="406"/>
      <c r="I27" s="406"/>
      <c r="J27" s="406"/>
      <c r="K27" s="406"/>
      <c r="L27" s="406"/>
      <c r="M27" s="406"/>
      <c r="N27" s="406"/>
      <c r="O27" s="406"/>
      <c r="P27" s="406"/>
      <c r="Q27" s="406"/>
      <c r="R27" s="406"/>
      <c r="S27" s="406"/>
      <c r="T27" s="406"/>
      <c r="U27" s="406"/>
      <c r="V27" s="406"/>
      <c r="W27" s="406"/>
      <c r="X27" s="406"/>
      <c r="Y27" s="406"/>
      <c r="Z27" s="406"/>
      <c r="AA27" s="406"/>
      <c r="AB27" s="406"/>
      <c r="AC27" s="406"/>
      <c r="AD27" s="407"/>
    </row>
    <row r="28" spans="1:41" ht="15" customHeight="1" x14ac:dyDescent="0.35">
      <c r="A28" s="410" t="s">
        <v>48</v>
      </c>
      <c r="B28" s="412" t="s">
        <v>49</v>
      </c>
      <c r="C28" s="413"/>
      <c r="D28" s="287" t="s">
        <v>50</v>
      </c>
      <c r="E28" s="288"/>
      <c r="F28" s="288"/>
      <c r="G28" s="288"/>
      <c r="H28" s="288"/>
      <c r="I28" s="288"/>
      <c r="J28" s="288"/>
      <c r="K28" s="288"/>
      <c r="L28" s="288"/>
      <c r="M28" s="288"/>
      <c r="N28" s="288"/>
      <c r="O28" s="414"/>
      <c r="P28" s="312" t="s">
        <v>41</v>
      </c>
      <c r="Q28" s="312" t="s">
        <v>51</v>
      </c>
      <c r="R28" s="312"/>
      <c r="S28" s="312"/>
      <c r="T28" s="312"/>
      <c r="U28" s="312"/>
      <c r="V28" s="312"/>
      <c r="W28" s="312"/>
      <c r="X28" s="312"/>
      <c r="Y28" s="312"/>
      <c r="Z28" s="312"/>
      <c r="AA28" s="312"/>
      <c r="AB28" s="312"/>
      <c r="AC28" s="312"/>
      <c r="AD28" s="314"/>
    </row>
    <row r="29" spans="1:41" ht="27" customHeight="1" x14ac:dyDescent="0.35">
      <c r="A29" s="411"/>
      <c r="B29" s="315"/>
      <c r="C29" s="317"/>
      <c r="D29" s="88" t="s">
        <v>29</v>
      </c>
      <c r="E29" s="88" t="s">
        <v>30</v>
      </c>
      <c r="F29" s="88" t="s">
        <v>31</v>
      </c>
      <c r="G29" s="88" t="s">
        <v>32</v>
      </c>
      <c r="H29" s="88" t="s">
        <v>33</v>
      </c>
      <c r="I29" s="88" t="s">
        <v>34</v>
      </c>
      <c r="J29" s="88" t="s">
        <v>35</v>
      </c>
      <c r="K29" s="88" t="s">
        <v>36</v>
      </c>
      <c r="L29" s="88" t="s">
        <v>37</v>
      </c>
      <c r="M29" s="88" t="s">
        <v>38</v>
      </c>
      <c r="N29" s="88" t="s">
        <v>39</v>
      </c>
      <c r="O29" s="88" t="s">
        <v>40</v>
      </c>
      <c r="P29" s="414"/>
      <c r="Q29" s="312"/>
      <c r="R29" s="312"/>
      <c r="S29" s="312"/>
      <c r="T29" s="312"/>
      <c r="U29" s="312"/>
      <c r="V29" s="312"/>
      <c r="W29" s="312"/>
      <c r="X29" s="312"/>
      <c r="Y29" s="312"/>
      <c r="Z29" s="312"/>
      <c r="AA29" s="312"/>
      <c r="AB29" s="312"/>
      <c r="AC29" s="312"/>
      <c r="AD29" s="314"/>
    </row>
    <row r="30" spans="1:41" ht="62.25" customHeight="1" thickBot="1" x14ac:dyDescent="0.4">
      <c r="A30" s="190" t="str">
        <f>C17</f>
        <v>6 - Acompañar el 100 por ciento  la implementación de las  Políticas Públicas de PPMYEG y PPASP y de los productos que la SDMujer es responsable</v>
      </c>
      <c r="B30" s="415" t="s">
        <v>52</v>
      </c>
      <c r="C30" s="416"/>
      <c r="D30" s="89" t="s">
        <v>52</v>
      </c>
      <c r="E30" s="89" t="s">
        <v>52</v>
      </c>
      <c r="F30" s="89" t="s">
        <v>52</v>
      </c>
      <c r="G30" s="89" t="s">
        <v>52</v>
      </c>
      <c r="H30" s="89" t="s">
        <v>52</v>
      </c>
      <c r="I30" s="89" t="s">
        <v>52</v>
      </c>
      <c r="J30" s="89" t="s">
        <v>52</v>
      </c>
      <c r="K30" s="89" t="s">
        <v>52</v>
      </c>
      <c r="L30" s="89" t="s">
        <v>52</v>
      </c>
      <c r="M30" s="89" t="s">
        <v>52</v>
      </c>
      <c r="N30" s="89" t="s">
        <v>52</v>
      </c>
      <c r="O30" s="89" t="s">
        <v>52</v>
      </c>
      <c r="P30" s="86">
        <f>SUM(D30:O30)</f>
        <v>0</v>
      </c>
      <c r="Q30" s="417" t="s">
        <v>53</v>
      </c>
      <c r="R30" s="417"/>
      <c r="S30" s="417"/>
      <c r="T30" s="417"/>
      <c r="U30" s="417"/>
      <c r="V30" s="417"/>
      <c r="W30" s="417"/>
      <c r="X30" s="417"/>
      <c r="Y30" s="417"/>
      <c r="Z30" s="417"/>
      <c r="AA30" s="417"/>
      <c r="AB30" s="417"/>
      <c r="AC30" s="417"/>
      <c r="AD30" s="418"/>
    </row>
    <row r="31" spans="1:41" ht="45" customHeight="1" x14ac:dyDescent="0.35">
      <c r="A31" s="419" t="s">
        <v>54</v>
      </c>
      <c r="B31" s="420"/>
      <c r="C31" s="420"/>
      <c r="D31" s="420"/>
      <c r="E31" s="420"/>
      <c r="F31" s="420"/>
      <c r="G31" s="420"/>
      <c r="H31" s="420"/>
      <c r="I31" s="420"/>
      <c r="J31" s="420"/>
      <c r="K31" s="420"/>
      <c r="L31" s="420"/>
      <c r="M31" s="420"/>
      <c r="N31" s="420"/>
      <c r="O31" s="420"/>
      <c r="P31" s="420"/>
      <c r="Q31" s="420"/>
      <c r="R31" s="420"/>
      <c r="S31" s="420"/>
      <c r="T31" s="420"/>
      <c r="U31" s="420"/>
      <c r="V31" s="420"/>
      <c r="W31" s="420"/>
      <c r="X31" s="420"/>
      <c r="Y31" s="420"/>
      <c r="Z31" s="420"/>
      <c r="AA31" s="420"/>
      <c r="AB31" s="420"/>
      <c r="AC31" s="420"/>
      <c r="AD31" s="421"/>
    </row>
    <row r="32" spans="1:41" ht="23.25" customHeight="1" x14ac:dyDescent="0.35">
      <c r="A32" s="280" t="s">
        <v>55</v>
      </c>
      <c r="B32" s="312" t="s">
        <v>56</v>
      </c>
      <c r="C32" s="312" t="s">
        <v>49</v>
      </c>
      <c r="D32" s="312" t="s">
        <v>57</v>
      </c>
      <c r="E32" s="312"/>
      <c r="F32" s="312"/>
      <c r="G32" s="312"/>
      <c r="H32" s="312"/>
      <c r="I32" s="312"/>
      <c r="J32" s="312"/>
      <c r="K32" s="312"/>
      <c r="L32" s="312"/>
      <c r="M32" s="312"/>
      <c r="N32" s="312"/>
      <c r="O32" s="312"/>
      <c r="P32" s="312"/>
      <c r="Q32" s="312" t="s">
        <v>58</v>
      </c>
      <c r="R32" s="312"/>
      <c r="S32" s="312"/>
      <c r="T32" s="312"/>
      <c r="U32" s="312"/>
      <c r="V32" s="312"/>
      <c r="W32" s="312"/>
      <c r="X32" s="312"/>
      <c r="Y32" s="312"/>
      <c r="Z32" s="312"/>
      <c r="AA32" s="312"/>
      <c r="AB32" s="312"/>
      <c r="AC32" s="312"/>
      <c r="AD32" s="314"/>
      <c r="AG32" s="87"/>
      <c r="AH32" s="87"/>
      <c r="AI32" s="87"/>
      <c r="AJ32" s="87"/>
      <c r="AK32" s="87"/>
      <c r="AL32" s="87"/>
      <c r="AM32" s="87"/>
      <c r="AN32" s="87"/>
      <c r="AO32" s="87"/>
    </row>
    <row r="33" spans="1:41" ht="23.25" customHeight="1" x14ac:dyDescent="0.35">
      <c r="A33" s="280"/>
      <c r="B33" s="312"/>
      <c r="C33" s="313"/>
      <c r="D33" s="88" t="s">
        <v>29</v>
      </c>
      <c r="E33" s="88" t="s">
        <v>30</v>
      </c>
      <c r="F33" s="88" t="s">
        <v>31</v>
      </c>
      <c r="G33" s="88" t="s">
        <v>32</v>
      </c>
      <c r="H33" s="88" t="s">
        <v>33</v>
      </c>
      <c r="I33" s="88" t="s">
        <v>34</v>
      </c>
      <c r="J33" s="88" t="s">
        <v>35</v>
      </c>
      <c r="K33" s="88" t="s">
        <v>36</v>
      </c>
      <c r="L33" s="88" t="s">
        <v>37</v>
      </c>
      <c r="M33" s="88" t="s">
        <v>38</v>
      </c>
      <c r="N33" s="88" t="s">
        <v>39</v>
      </c>
      <c r="O33" s="88" t="s">
        <v>40</v>
      </c>
      <c r="P33" s="88" t="s">
        <v>41</v>
      </c>
      <c r="Q33" s="315" t="s">
        <v>59</v>
      </c>
      <c r="R33" s="316"/>
      <c r="S33" s="316"/>
      <c r="T33" s="316"/>
      <c r="U33" s="316"/>
      <c r="V33" s="317"/>
      <c r="W33" s="315" t="s">
        <v>60</v>
      </c>
      <c r="X33" s="316"/>
      <c r="Y33" s="316"/>
      <c r="Z33" s="317"/>
      <c r="AA33" s="315" t="s">
        <v>61</v>
      </c>
      <c r="AB33" s="316"/>
      <c r="AC33" s="316"/>
      <c r="AD33" s="318"/>
      <c r="AG33" s="87"/>
      <c r="AH33" s="87"/>
      <c r="AI33" s="87"/>
      <c r="AJ33" s="87"/>
      <c r="AK33" s="87"/>
      <c r="AL33" s="87"/>
      <c r="AM33" s="87"/>
      <c r="AN33" s="87"/>
      <c r="AO33" s="87"/>
    </row>
    <row r="34" spans="1:41" ht="59.25" customHeight="1" x14ac:dyDescent="0.35">
      <c r="A34" s="290" t="str">
        <f>A30</f>
        <v>6 - Acompañar el 100 por ciento  la implementación de las  Políticas Públicas de PPMYEG y PPASP y de los productos que la SDMujer es responsable</v>
      </c>
      <c r="B34" s="292">
        <v>0.2</v>
      </c>
      <c r="C34" s="90" t="s">
        <v>62</v>
      </c>
      <c r="D34" s="156">
        <v>1</v>
      </c>
      <c r="E34" s="156">
        <v>1</v>
      </c>
      <c r="F34" s="156">
        <v>1</v>
      </c>
      <c r="G34" s="156">
        <v>1</v>
      </c>
      <c r="H34" s="156">
        <v>1</v>
      </c>
      <c r="I34" s="156">
        <v>1</v>
      </c>
      <c r="J34" s="156">
        <v>1</v>
      </c>
      <c r="K34" s="156">
        <v>1</v>
      </c>
      <c r="L34" s="156">
        <v>1</v>
      </c>
      <c r="M34" s="156">
        <v>1</v>
      </c>
      <c r="N34" s="156">
        <v>1</v>
      </c>
      <c r="O34" s="156">
        <v>1</v>
      </c>
      <c r="P34" s="156">
        <v>1</v>
      </c>
      <c r="Q34" s="430" t="s">
        <v>139</v>
      </c>
      <c r="R34" s="431"/>
      <c r="S34" s="431"/>
      <c r="T34" s="431"/>
      <c r="U34" s="431"/>
      <c r="V34" s="432"/>
      <c r="W34" s="430" t="s">
        <v>140</v>
      </c>
      <c r="X34" s="431"/>
      <c r="Y34" s="431"/>
      <c r="Z34" s="432"/>
      <c r="AA34" s="430" t="s">
        <v>141</v>
      </c>
      <c r="AB34" s="431"/>
      <c r="AC34" s="431"/>
      <c r="AD34" s="436"/>
      <c r="AE34" s="50" t="s">
        <v>142</v>
      </c>
      <c r="AG34" s="87"/>
      <c r="AH34" s="87"/>
      <c r="AI34" s="87"/>
      <c r="AJ34" s="87"/>
      <c r="AK34" s="87"/>
      <c r="AL34" s="87"/>
      <c r="AM34" s="87"/>
      <c r="AN34" s="87"/>
      <c r="AO34" s="87"/>
    </row>
    <row r="35" spans="1:41" ht="69.75" customHeight="1" x14ac:dyDescent="0.35">
      <c r="A35" s="291"/>
      <c r="B35" s="293"/>
      <c r="C35" s="91" t="s">
        <v>66</v>
      </c>
      <c r="D35" s="241">
        <v>1</v>
      </c>
      <c r="E35" s="241">
        <v>1</v>
      </c>
      <c r="F35" s="241">
        <v>1</v>
      </c>
      <c r="G35" s="93">
        <v>1</v>
      </c>
      <c r="H35" s="93"/>
      <c r="I35" s="93"/>
      <c r="J35" s="93"/>
      <c r="K35" s="93"/>
      <c r="L35" s="93"/>
      <c r="M35" s="93"/>
      <c r="N35" s="93"/>
      <c r="O35" s="93"/>
      <c r="P35" s="157">
        <v>1</v>
      </c>
      <c r="Q35" s="433"/>
      <c r="R35" s="434"/>
      <c r="S35" s="434"/>
      <c r="T35" s="434"/>
      <c r="U35" s="434"/>
      <c r="V35" s="435"/>
      <c r="W35" s="433"/>
      <c r="X35" s="434"/>
      <c r="Y35" s="434"/>
      <c r="Z35" s="435"/>
      <c r="AA35" s="433"/>
      <c r="AB35" s="434"/>
      <c r="AC35" s="434"/>
      <c r="AD35" s="437"/>
      <c r="AE35" s="49"/>
      <c r="AG35" s="87"/>
      <c r="AH35" s="87"/>
      <c r="AI35" s="87"/>
      <c r="AJ35" s="87"/>
      <c r="AK35" s="87"/>
      <c r="AL35" s="87"/>
      <c r="AM35" s="87"/>
      <c r="AN35" s="87"/>
      <c r="AO35" s="87"/>
    </row>
    <row r="36" spans="1:41" ht="26.25" customHeight="1" x14ac:dyDescent="0.35">
      <c r="A36" s="279" t="s">
        <v>67</v>
      </c>
      <c r="B36" s="281" t="s">
        <v>68</v>
      </c>
      <c r="C36" s="283" t="s">
        <v>69</v>
      </c>
      <c r="D36" s="283"/>
      <c r="E36" s="283"/>
      <c r="F36" s="283"/>
      <c r="G36" s="283"/>
      <c r="H36" s="283"/>
      <c r="I36" s="283"/>
      <c r="J36" s="283"/>
      <c r="K36" s="283"/>
      <c r="L36" s="283"/>
      <c r="M36" s="283"/>
      <c r="N36" s="283"/>
      <c r="O36" s="283"/>
      <c r="P36" s="283"/>
      <c r="Q36" s="284" t="s">
        <v>70</v>
      </c>
      <c r="R36" s="285"/>
      <c r="S36" s="285"/>
      <c r="T36" s="285"/>
      <c r="U36" s="285"/>
      <c r="V36" s="285"/>
      <c r="W36" s="285"/>
      <c r="X36" s="285"/>
      <c r="Y36" s="285"/>
      <c r="Z36" s="285"/>
      <c r="AA36" s="285"/>
      <c r="AB36" s="285"/>
      <c r="AC36" s="285"/>
      <c r="AD36" s="286"/>
      <c r="AG36" s="87"/>
      <c r="AH36" s="87"/>
      <c r="AI36" s="87"/>
      <c r="AJ36" s="87"/>
      <c r="AK36" s="87"/>
      <c r="AL36" s="87"/>
      <c r="AM36" s="87"/>
      <c r="AN36" s="87"/>
      <c r="AO36" s="87"/>
    </row>
    <row r="37" spans="1:41" ht="26.25" customHeight="1" x14ac:dyDescent="0.35">
      <c r="A37" s="280"/>
      <c r="B37" s="282"/>
      <c r="C37" s="88" t="s">
        <v>71</v>
      </c>
      <c r="D37" s="88" t="s">
        <v>72</v>
      </c>
      <c r="E37" s="88" t="s">
        <v>73</v>
      </c>
      <c r="F37" s="88" t="s">
        <v>74</v>
      </c>
      <c r="G37" s="88" t="s">
        <v>75</v>
      </c>
      <c r="H37" s="88" t="s">
        <v>76</v>
      </c>
      <c r="I37" s="88" t="s">
        <v>77</v>
      </c>
      <c r="J37" s="88" t="s">
        <v>78</v>
      </c>
      <c r="K37" s="88" t="s">
        <v>79</v>
      </c>
      <c r="L37" s="88" t="s">
        <v>80</v>
      </c>
      <c r="M37" s="88" t="s">
        <v>81</v>
      </c>
      <c r="N37" s="88" t="s">
        <v>82</v>
      </c>
      <c r="O37" s="88" t="s">
        <v>83</v>
      </c>
      <c r="P37" s="88" t="s">
        <v>84</v>
      </c>
      <c r="Q37" s="287" t="s">
        <v>85</v>
      </c>
      <c r="R37" s="288"/>
      <c r="S37" s="288"/>
      <c r="T37" s="288"/>
      <c r="U37" s="288"/>
      <c r="V37" s="288"/>
      <c r="W37" s="288"/>
      <c r="X37" s="288"/>
      <c r="Y37" s="288"/>
      <c r="Z37" s="288"/>
      <c r="AA37" s="288"/>
      <c r="AB37" s="288"/>
      <c r="AC37" s="288"/>
      <c r="AD37" s="289"/>
      <c r="AG37" s="94"/>
      <c r="AH37" s="94"/>
      <c r="AI37" s="94"/>
      <c r="AJ37" s="94"/>
      <c r="AK37" s="94"/>
      <c r="AL37" s="94"/>
      <c r="AM37" s="94"/>
      <c r="AN37" s="94"/>
      <c r="AO37" s="94"/>
    </row>
    <row r="38" spans="1:41" ht="36" customHeight="1" x14ac:dyDescent="0.35">
      <c r="A38" s="441" t="s">
        <v>143</v>
      </c>
      <c r="B38" s="548">
        <v>0.09</v>
      </c>
      <c r="C38" s="90" t="s">
        <v>62</v>
      </c>
      <c r="D38" s="195">
        <v>0.05</v>
      </c>
      <c r="E38" s="195">
        <v>0.08</v>
      </c>
      <c r="F38" s="195">
        <v>0.08</v>
      </c>
      <c r="G38" s="195">
        <v>0.09</v>
      </c>
      <c r="H38" s="195">
        <v>0.08</v>
      </c>
      <c r="I38" s="195">
        <v>0.08</v>
      </c>
      <c r="J38" s="195">
        <v>0.09</v>
      </c>
      <c r="K38" s="195">
        <v>0.1</v>
      </c>
      <c r="L38" s="195">
        <v>0.08</v>
      </c>
      <c r="M38" s="195">
        <v>0.08</v>
      </c>
      <c r="N38" s="195">
        <v>0.08</v>
      </c>
      <c r="O38" s="195">
        <v>0.11</v>
      </c>
      <c r="P38" s="96">
        <f t="shared" ref="P38:P43" si="0">SUM(D38:O38)</f>
        <v>0.99999999999999989</v>
      </c>
      <c r="Q38" s="254" t="s">
        <v>144</v>
      </c>
      <c r="R38" s="550"/>
      <c r="S38" s="550"/>
      <c r="T38" s="550"/>
      <c r="U38" s="550"/>
      <c r="V38" s="550"/>
      <c r="W38" s="550"/>
      <c r="X38" s="550"/>
      <c r="Y38" s="550"/>
      <c r="Z38" s="550"/>
      <c r="AA38" s="550"/>
      <c r="AB38" s="550"/>
      <c r="AC38" s="550"/>
      <c r="AD38" s="551"/>
      <c r="AE38" s="97"/>
      <c r="AG38" s="98"/>
      <c r="AH38" s="98"/>
      <c r="AI38" s="98"/>
      <c r="AJ38" s="98"/>
      <c r="AK38" s="98"/>
      <c r="AL38" s="98"/>
      <c r="AM38" s="98"/>
      <c r="AN38" s="98"/>
      <c r="AO38" s="98"/>
    </row>
    <row r="39" spans="1:41" ht="36" customHeight="1" x14ac:dyDescent="0.35">
      <c r="A39" s="442"/>
      <c r="B39" s="549"/>
      <c r="C39" s="99" t="s">
        <v>66</v>
      </c>
      <c r="D39" s="100">
        <v>0.05</v>
      </c>
      <c r="E39" s="100">
        <v>0.08</v>
      </c>
      <c r="F39" s="100">
        <v>0.08</v>
      </c>
      <c r="G39" s="100">
        <v>0.09</v>
      </c>
      <c r="H39" s="100"/>
      <c r="I39" s="100"/>
      <c r="J39" s="100"/>
      <c r="K39" s="100"/>
      <c r="L39" s="100"/>
      <c r="M39" s="100"/>
      <c r="N39" s="100"/>
      <c r="O39" s="100"/>
      <c r="P39" s="101">
        <f t="shared" si="0"/>
        <v>0.30000000000000004</v>
      </c>
      <c r="Q39" s="552"/>
      <c r="R39" s="553"/>
      <c r="S39" s="553"/>
      <c r="T39" s="553"/>
      <c r="U39" s="553"/>
      <c r="V39" s="553"/>
      <c r="W39" s="553"/>
      <c r="X39" s="553"/>
      <c r="Y39" s="553"/>
      <c r="Z39" s="553"/>
      <c r="AA39" s="553"/>
      <c r="AB39" s="553"/>
      <c r="AC39" s="553"/>
      <c r="AD39" s="554"/>
      <c r="AE39" s="97"/>
    </row>
    <row r="40" spans="1:41" ht="36" customHeight="1" x14ac:dyDescent="0.35">
      <c r="A40" s="442" t="s">
        <v>145</v>
      </c>
      <c r="B40" s="548">
        <v>0.09</v>
      </c>
      <c r="C40" s="102" t="s">
        <v>62</v>
      </c>
      <c r="D40" s="195">
        <v>0.05</v>
      </c>
      <c r="E40" s="195">
        <v>0.08</v>
      </c>
      <c r="F40" s="195">
        <v>0.08</v>
      </c>
      <c r="G40" s="195">
        <v>0.09</v>
      </c>
      <c r="H40" s="195">
        <v>0.08</v>
      </c>
      <c r="I40" s="195">
        <v>0.08</v>
      </c>
      <c r="J40" s="195">
        <v>0.09</v>
      </c>
      <c r="K40" s="195">
        <v>0.1</v>
      </c>
      <c r="L40" s="195">
        <v>0.08</v>
      </c>
      <c r="M40" s="195">
        <v>0.08</v>
      </c>
      <c r="N40" s="195">
        <v>0.08</v>
      </c>
      <c r="O40" s="195">
        <v>0.11</v>
      </c>
      <c r="P40" s="101">
        <f t="shared" si="0"/>
        <v>0.99999999999999989</v>
      </c>
      <c r="Q40" s="264" t="s">
        <v>146</v>
      </c>
      <c r="R40" s="265"/>
      <c r="S40" s="265"/>
      <c r="T40" s="265"/>
      <c r="U40" s="265"/>
      <c r="V40" s="265"/>
      <c r="W40" s="265"/>
      <c r="X40" s="265"/>
      <c r="Y40" s="265"/>
      <c r="Z40" s="265"/>
      <c r="AA40" s="265"/>
      <c r="AB40" s="265"/>
      <c r="AC40" s="265"/>
      <c r="AD40" s="266"/>
      <c r="AE40" s="97"/>
    </row>
    <row r="41" spans="1:41" ht="36" customHeight="1" x14ac:dyDescent="0.35">
      <c r="A41" s="442"/>
      <c r="B41" s="549"/>
      <c r="C41" s="99" t="s">
        <v>66</v>
      </c>
      <c r="D41" s="100">
        <v>0.05</v>
      </c>
      <c r="E41" s="100">
        <v>0.08</v>
      </c>
      <c r="F41" s="100">
        <v>0.08</v>
      </c>
      <c r="G41" s="100">
        <v>0.09</v>
      </c>
      <c r="H41" s="100"/>
      <c r="I41" s="100"/>
      <c r="J41" s="100"/>
      <c r="K41" s="100"/>
      <c r="L41" s="104"/>
      <c r="M41" s="104"/>
      <c r="N41" s="104"/>
      <c r="O41" s="104"/>
      <c r="P41" s="101">
        <f t="shared" si="0"/>
        <v>0.30000000000000004</v>
      </c>
      <c r="Q41" s="526"/>
      <c r="R41" s="527"/>
      <c r="S41" s="527"/>
      <c r="T41" s="527"/>
      <c r="U41" s="527"/>
      <c r="V41" s="527"/>
      <c r="W41" s="527"/>
      <c r="X41" s="527"/>
      <c r="Y41" s="527"/>
      <c r="Z41" s="527"/>
      <c r="AA41" s="527"/>
      <c r="AB41" s="527"/>
      <c r="AC41" s="527"/>
      <c r="AD41" s="528"/>
      <c r="AE41" s="97"/>
    </row>
    <row r="42" spans="1:41" ht="58" customHeight="1" x14ac:dyDescent="0.35">
      <c r="A42" s="442" t="s">
        <v>147</v>
      </c>
      <c r="B42" s="556">
        <v>0.02</v>
      </c>
      <c r="C42" s="102" t="s">
        <v>62</v>
      </c>
      <c r="D42" s="103">
        <v>0.11</v>
      </c>
      <c r="E42" s="103">
        <v>7.0000000000000007E-2</v>
      </c>
      <c r="F42" s="103">
        <v>7.0000000000000007E-2</v>
      </c>
      <c r="G42" s="103">
        <v>0.11</v>
      </c>
      <c r="H42" s="103">
        <v>7.0000000000000007E-2</v>
      </c>
      <c r="I42" s="103">
        <v>7.0000000000000007E-2</v>
      </c>
      <c r="J42" s="103">
        <v>0.11</v>
      </c>
      <c r="K42" s="103">
        <v>7.0000000000000007E-2</v>
      </c>
      <c r="L42" s="103">
        <v>7.0000000000000007E-2</v>
      </c>
      <c r="M42" s="103">
        <v>0.11</v>
      </c>
      <c r="N42" s="103">
        <v>7.0000000000000007E-2</v>
      </c>
      <c r="O42" s="103">
        <v>7.0000000000000007E-2</v>
      </c>
      <c r="P42" s="101">
        <f t="shared" si="0"/>
        <v>1</v>
      </c>
      <c r="Q42" s="264" t="s">
        <v>148</v>
      </c>
      <c r="R42" s="265"/>
      <c r="S42" s="265"/>
      <c r="T42" s="265"/>
      <c r="U42" s="265"/>
      <c r="V42" s="265"/>
      <c r="W42" s="265"/>
      <c r="X42" s="265"/>
      <c r="Y42" s="265"/>
      <c r="Z42" s="265"/>
      <c r="AA42" s="265"/>
      <c r="AB42" s="265"/>
      <c r="AC42" s="265"/>
      <c r="AD42" s="266"/>
      <c r="AE42" s="97"/>
    </row>
    <row r="43" spans="1:41" ht="58" customHeight="1" thickBot="1" x14ac:dyDescent="0.4">
      <c r="A43" s="555"/>
      <c r="B43" s="557"/>
      <c r="C43" s="91" t="s">
        <v>66</v>
      </c>
      <c r="D43" s="105">
        <v>0.11</v>
      </c>
      <c r="E43" s="105">
        <v>7.0000000000000007E-2</v>
      </c>
      <c r="F43" s="105">
        <v>7.0000000000000007E-2</v>
      </c>
      <c r="G43" s="105">
        <v>0.11</v>
      </c>
      <c r="H43" s="105"/>
      <c r="I43" s="105"/>
      <c r="J43" s="105"/>
      <c r="K43" s="105"/>
      <c r="L43" s="106"/>
      <c r="M43" s="106"/>
      <c r="N43" s="106"/>
      <c r="O43" s="106"/>
      <c r="P43" s="107">
        <f t="shared" si="0"/>
        <v>0.36</v>
      </c>
      <c r="Q43" s="267"/>
      <c r="R43" s="268"/>
      <c r="S43" s="268"/>
      <c r="T43" s="268"/>
      <c r="U43" s="268"/>
      <c r="V43" s="268"/>
      <c r="W43" s="268"/>
      <c r="X43" s="268"/>
      <c r="Y43" s="268"/>
      <c r="Z43" s="268"/>
      <c r="AA43" s="268"/>
      <c r="AB43" s="268"/>
      <c r="AC43" s="268"/>
      <c r="AD43" s="269"/>
      <c r="AE43" s="97"/>
    </row>
    <row r="44" spans="1:41" x14ac:dyDescent="0.35">
      <c r="A44" s="50" t="s">
        <v>97</v>
      </c>
    </row>
  </sheetData>
  <mergeCells count="77">
    <mergeCell ref="A40:A41"/>
    <mergeCell ref="B40:B41"/>
    <mergeCell ref="Q40:AD41"/>
    <mergeCell ref="A42:A43"/>
    <mergeCell ref="B42:B43"/>
    <mergeCell ref="Q42:AD43"/>
    <mergeCell ref="A38:A39"/>
    <mergeCell ref="B38:B39"/>
    <mergeCell ref="Q38:AD39"/>
    <mergeCell ref="AA33:AD33"/>
    <mergeCell ref="A34:A35"/>
    <mergeCell ref="B34:B35"/>
    <mergeCell ref="Q34:V35"/>
    <mergeCell ref="W34:Z35"/>
    <mergeCell ref="AA34:AD35"/>
    <mergeCell ref="A36:A37"/>
    <mergeCell ref="B36:B37"/>
    <mergeCell ref="C36:P36"/>
    <mergeCell ref="Q36:AD36"/>
    <mergeCell ref="Q37:AD37"/>
    <mergeCell ref="B30:C30"/>
    <mergeCell ref="Q30:AD30"/>
    <mergeCell ref="A31:AD31"/>
    <mergeCell ref="A32:A33"/>
    <mergeCell ref="B32:B33"/>
    <mergeCell ref="C32:C33"/>
    <mergeCell ref="D32:P32"/>
    <mergeCell ref="Q32:AD32"/>
    <mergeCell ref="Q33:V33"/>
    <mergeCell ref="W33:Z33"/>
    <mergeCell ref="A28:A29"/>
    <mergeCell ref="B28:C29"/>
    <mergeCell ref="D28:O28"/>
    <mergeCell ref="P28:P29"/>
    <mergeCell ref="Q28:AD29"/>
    <mergeCell ref="Q20:AD20"/>
    <mergeCell ref="A22:B22"/>
    <mergeCell ref="A23:B23"/>
    <mergeCell ref="A25:B25"/>
    <mergeCell ref="A27:AD27"/>
    <mergeCell ref="A24:B24"/>
    <mergeCell ref="R17:V17"/>
    <mergeCell ref="W17:X17"/>
    <mergeCell ref="Y17:AB17"/>
    <mergeCell ref="AC17:AD17"/>
    <mergeCell ref="A15:B15"/>
    <mergeCell ref="C15:K15"/>
    <mergeCell ref="L15:Q15"/>
    <mergeCell ref="R15:X15"/>
    <mergeCell ref="Y15:Z15"/>
    <mergeCell ref="A19:AD19"/>
    <mergeCell ref="C20:P20"/>
    <mergeCell ref="A11:B13"/>
    <mergeCell ref="C11:AD13"/>
    <mergeCell ref="A7:B9"/>
    <mergeCell ref="C7:C9"/>
    <mergeCell ref="D7:H9"/>
    <mergeCell ref="O7:P7"/>
    <mergeCell ref="M8:N8"/>
    <mergeCell ref="O8:P8"/>
    <mergeCell ref="M9:N9"/>
    <mergeCell ref="O9:P9"/>
    <mergeCell ref="AA15:AD15"/>
    <mergeCell ref="C16:AB16"/>
    <mergeCell ref="A17:B17"/>
    <mergeCell ref="C17:Q17"/>
    <mergeCell ref="AB4:AD4"/>
    <mergeCell ref="I7:J9"/>
    <mergeCell ref="K7:L9"/>
    <mergeCell ref="M7:N7"/>
    <mergeCell ref="A1:A4"/>
    <mergeCell ref="B1:AA1"/>
    <mergeCell ref="AB1:AD1"/>
    <mergeCell ref="B2:AA2"/>
    <mergeCell ref="AB2:AD2"/>
    <mergeCell ref="B3:AA4"/>
    <mergeCell ref="AB3:AD3"/>
  </mergeCells>
  <dataValidations count="3">
    <dataValidation type="textLength" operator="lessThanOrEqual" allowBlank="1" showInputMessage="1" showErrorMessage="1" errorTitle="Máximo 2.000 caracteres" error="Máximo 2.000 caracteres" sqref="Q38:AD43 AA34 Q34 W34" xr:uid="{00000000-0002-0000-0300-000000000000}">
      <formula1>2000</formula1>
    </dataValidation>
    <dataValidation type="textLength" operator="lessThanOrEqual" allowBlank="1" showInputMessage="1" showErrorMessage="1" errorTitle="Máximo 2.000 caracteres" error="Máximo 2.000 caracteres" promptTitle="2.000 caracteres" sqref="Q30:AD30" xr:uid="{00000000-0002-0000-0300-000001000000}">
      <formula1>2000</formula1>
    </dataValidation>
    <dataValidation type="list" allowBlank="1" showInputMessage="1" showErrorMessage="1" sqref="C7:C9" xr:uid="{00000000-0002-0000-0300-000002000000}">
      <formula1>$C$21:$N$21</formula1>
    </dataValidation>
  </dataValidations>
  <pageMargins left="0.25" right="0.25" top="0.75" bottom="0.75" header="0.3" footer="0.3"/>
  <pageSetup scale="25" fitToHeight="0" orientation="landscape"/>
  <drawing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7" tint="0.39997558519241921"/>
  </sheetPr>
  <dimension ref="A1:AZ26"/>
  <sheetViews>
    <sheetView topLeftCell="E2" zoomScale="70" zoomScaleNormal="70" workbookViewId="0">
      <selection activeCell="E6" sqref="E6:F8"/>
    </sheetView>
  </sheetViews>
  <sheetFormatPr baseColWidth="10" defaultColWidth="10.7265625" defaultRowHeight="14" x14ac:dyDescent="0.35"/>
  <cols>
    <col min="1" max="1" width="7" style="113" customWidth="1"/>
    <col min="2" max="2" width="8.81640625" style="108" customWidth="1"/>
    <col min="3" max="3" width="9.453125" style="108" customWidth="1"/>
    <col min="4" max="4" width="10.453125" style="108" customWidth="1"/>
    <col min="5" max="5" width="6.1796875" style="108" customWidth="1"/>
    <col min="6" max="6" width="9" style="108" customWidth="1"/>
    <col min="7" max="7" width="7" style="108" customWidth="1"/>
    <col min="8" max="8" width="15.453125" style="108" customWidth="1"/>
    <col min="9" max="9" width="14.7265625" style="108" customWidth="1"/>
    <col min="10" max="11" width="29.26953125" style="108" customWidth="1"/>
    <col min="12" max="12" width="16.7265625" style="108" customWidth="1"/>
    <col min="13" max="14" width="15.26953125" style="108" customWidth="1"/>
    <col min="15" max="15" width="37.81640625" style="108" customWidth="1"/>
    <col min="16" max="16" width="7.54296875" style="108" customWidth="1"/>
    <col min="17" max="17" width="8.1796875" style="108" customWidth="1"/>
    <col min="18" max="18" width="7.54296875" style="108" customWidth="1"/>
    <col min="19" max="19" width="7.26953125" style="108" customWidth="1"/>
    <col min="20" max="20" width="6.81640625" style="108" customWidth="1"/>
    <col min="21" max="21" width="17.453125" style="108" customWidth="1"/>
    <col min="22" max="22" width="27.81640625" style="108" customWidth="1"/>
    <col min="23" max="46" width="5.7265625" style="108" customWidth="1"/>
    <col min="47" max="47" width="11.81640625" style="108" customWidth="1"/>
    <col min="48" max="48" width="10.7265625" style="108"/>
    <col min="49" max="49" width="70.1796875" style="108" customWidth="1"/>
    <col min="50" max="51" width="24.453125" style="108" customWidth="1"/>
    <col min="52" max="16384" width="10.7265625" style="108"/>
  </cols>
  <sheetData>
    <row r="1" spans="1:51" ht="16.5" customHeight="1" x14ac:dyDescent="0.35">
      <c r="B1" s="597" t="s">
        <v>0</v>
      </c>
      <c r="C1" s="598"/>
      <c r="D1" s="598"/>
      <c r="E1" s="598"/>
      <c r="F1" s="598"/>
      <c r="G1" s="598"/>
      <c r="H1" s="598"/>
      <c r="I1" s="598"/>
      <c r="J1" s="598"/>
      <c r="K1" s="598"/>
      <c r="L1" s="598"/>
      <c r="M1" s="598"/>
      <c r="N1" s="598"/>
      <c r="O1" s="598"/>
      <c r="P1" s="598"/>
      <c r="Q1" s="598"/>
      <c r="R1" s="598"/>
      <c r="S1" s="598"/>
      <c r="T1" s="598"/>
      <c r="U1" s="598"/>
      <c r="V1" s="598"/>
      <c r="W1" s="598"/>
      <c r="X1" s="598"/>
      <c r="Y1" s="598"/>
      <c r="Z1" s="598"/>
      <c r="AA1" s="598"/>
      <c r="AB1" s="598"/>
      <c r="AC1" s="598"/>
      <c r="AD1" s="598"/>
      <c r="AE1" s="598"/>
      <c r="AF1" s="598"/>
      <c r="AG1" s="598"/>
      <c r="AH1" s="598"/>
      <c r="AI1" s="598"/>
      <c r="AJ1" s="598"/>
      <c r="AK1" s="598"/>
      <c r="AL1" s="598"/>
      <c r="AM1" s="598"/>
      <c r="AN1" s="598"/>
      <c r="AO1" s="598"/>
      <c r="AP1" s="598"/>
      <c r="AQ1" s="598"/>
      <c r="AR1" s="598"/>
      <c r="AS1" s="598"/>
      <c r="AT1" s="598"/>
      <c r="AU1" s="598"/>
      <c r="AV1" s="598"/>
      <c r="AW1" s="599"/>
      <c r="AX1" s="342" t="s">
        <v>1</v>
      </c>
      <c r="AY1" s="343"/>
    </row>
    <row r="2" spans="1:51" ht="16.5" customHeight="1" x14ac:dyDescent="0.35">
      <c r="B2" s="600" t="s">
        <v>2</v>
      </c>
      <c r="C2" s="601"/>
      <c r="D2" s="601"/>
      <c r="E2" s="601"/>
      <c r="F2" s="601"/>
      <c r="G2" s="601"/>
      <c r="H2" s="601"/>
      <c r="I2" s="601"/>
      <c r="J2" s="601"/>
      <c r="K2" s="601"/>
      <c r="L2" s="601"/>
      <c r="M2" s="601"/>
      <c r="N2" s="601"/>
      <c r="O2" s="601"/>
      <c r="P2" s="601"/>
      <c r="Q2" s="601"/>
      <c r="R2" s="601"/>
      <c r="S2" s="601"/>
      <c r="T2" s="601"/>
      <c r="U2" s="601"/>
      <c r="V2" s="601"/>
      <c r="W2" s="601"/>
      <c r="X2" s="601"/>
      <c r="Y2" s="601"/>
      <c r="Z2" s="601"/>
      <c r="AA2" s="601"/>
      <c r="AB2" s="601"/>
      <c r="AC2" s="601"/>
      <c r="AD2" s="601"/>
      <c r="AE2" s="601"/>
      <c r="AF2" s="601"/>
      <c r="AG2" s="601"/>
      <c r="AH2" s="601"/>
      <c r="AI2" s="601"/>
      <c r="AJ2" s="601"/>
      <c r="AK2" s="601"/>
      <c r="AL2" s="601"/>
      <c r="AM2" s="601"/>
      <c r="AN2" s="601"/>
      <c r="AO2" s="601"/>
      <c r="AP2" s="601"/>
      <c r="AQ2" s="601"/>
      <c r="AR2" s="601"/>
      <c r="AS2" s="601"/>
      <c r="AT2" s="601"/>
      <c r="AU2" s="601"/>
      <c r="AV2" s="601"/>
      <c r="AW2" s="602"/>
      <c r="AX2" s="348" t="s">
        <v>3</v>
      </c>
      <c r="AY2" s="349"/>
    </row>
    <row r="3" spans="1:51" ht="15" customHeight="1" x14ac:dyDescent="0.35">
      <c r="B3" s="603" t="s">
        <v>149</v>
      </c>
      <c r="C3" s="604"/>
      <c r="D3" s="604"/>
      <c r="E3" s="604"/>
      <c r="F3" s="604"/>
      <c r="G3" s="604"/>
      <c r="H3" s="604"/>
      <c r="I3" s="604"/>
      <c r="J3" s="604"/>
      <c r="K3" s="604"/>
      <c r="L3" s="604"/>
      <c r="M3" s="604"/>
      <c r="N3" s="604"/>
      <c r="O3" s="604"/>
      <c r="P3" s="604"/>
      <c r="Q3" s="604"/>
      <c r="R3" s="604"/>
      <c r="S3" s="604"/>
      <c r="T3" s="604"/>
      <c r="U3" s="604"/>
      <c r="V3" s="604"/>
      <c r="W3" s="604"/>
      <c r="X3" s="604"/>
      <c r="Y3" s="604"/>
      <c r="Z3" s="604"/>
      <c r="AA3" s="604"/>
      <c r="AB3" s="604"/>
      <c r="AC3" s="604"/>
      <c r="AD3" s="604"/>
      <c r="AE3" s="604"/>
      <c r="AF3" s="604"/>
      <c r="AG3" s="604"/>
      <c r="AH3" s="604"/>
      <c r="AI3" s="604"/>
      <c r="AJ3" s="604"/>
      <c r="AK3" s="604"/>
      <c r="AL3" s="604"/>
      <c r="AM3" s="604"/>
      <c r="AN3" s="604"/>
      <c r="AO3" s="604"/>
      <c r="AP3" s="604"/>
      <c r="AQ3" s="604"/>
      <c r="AR3" s="604"/>
      <c r="AS3" s="604"/>
      <c r="AT3" s="604"/>
      <c r="AU3" s="604"/>
      <c r="AV3" s="604"/>
      <c r="AW3" s="605"/>
      <c r="AX3" s="348" t="s">
        <v>5</v>
      </c>
      <c r="AY3" s="349"/>
    </row>
    <row r="4" spans="1:51" ht="16.5" customHeight="1" x14ac:dyDescent="0.35">
      <c r="B4" s="597"/>
      <c r="C4" s="598"/>
      <c r="D4" s="598"/>
      <c r="E4" s="598"/>
      <c r="F4" s="598"/>
      <c r="G4" s="598"/>
      <c r="H4" s="598"/>
      <c r="I4" s="598"/>
      <c r="J4" s="598"/>
      <c r="K4" s="598"/>
      <c r="L4" s="598"/>
      <c r="M4" s="598"/>
      <c r="N4" s="598"/>
      <c r="O4" s="598"/>
      <c r="P4" s="598"/>
      <c r="Q4" s="598"/>
      <c r="R4" s="598"/>
      <c r="S4" s="598"/>
      <c r="T4" s="598"/>
      <c r="U4" s="598"/>
      <c r="V4" s="598"/>
      <c r="W4" s="598"/>
      <c r="X4" s="598"/>
      <c r="Y4" s="598"/>
      <c r="Z4" s="598"/>
      <c r="AA4" s="598"/>
      <c r="AB4" s="598"/>
      <c r="AC4" s="598"/>
      <c r="AD4" s="598"/>
      <c r="AE4" s="598"/>
      <c r="AF4" s="598"/>
      <c r="AG4" s="598"/>
      <c r="AH4" s="598"/>
      <c r="AI4" s="598"/>
      <c r="AJ4" s="598"/>
      <c r="AK4" s="598"/>
      <c r="AL4" s="598"/>
      <c r="AM4" s="598"/>
      <c r="AN4" s="598"/>
      <c r="AO4" s="598"/>
      <c r="AP4" s="598"/>
      <c r="AQ4" s="598"/>
      <c r="AR4" s="598"/>
      <c r="AS4" s="598"/>
      <c r="AT4" s="598"/>
      <c r="AU4" s="598"/>
      <c r="AV4" s="598"/>
      <c r="AW4" s="599"/>
      <c r="AX4" s="606" t="s">
        <v>150</v>
      </c>
      <c r="AY4" s="606"/>
    </row>
    <row r="5" spans="1:51" ht="15" customHeight="1" x14ac:dyDescent="0.35">
      <c r="B5" s="560" t="s">
        <v>151</v>
      </c>
      <c r="C5" s="561"/>
      <c r="D5" s="561"/>
      <c r="E5" s="561"/>
      <c r="F5" s="561"/>
      <c r="G5" s="561"/>
      <c r="H5" s="561"/>
      <c r="I5" s="561"/>
      <c r="J5" s="561"/>
      <c r="K5" s="561"/>
      <c r="L5" s="561"/>
      <c r="M5" s="561"/>
      <c r="N5" s="561"/>
      <c r="O5" s="561"/>
      <c r="P5" s="561"/>
      <c r="Q5" s="561"/>
      <c r="R5" s="561"/>
      <c r="S5" s="561"/>
      <c r="T5" s="561"/>
      <c r="U5" s="561"/>
      <c r="V5" s="561"/>
      <c r="W5" s="561"/>
      <c r="X5" s="561"/>
      <c r="Y5" s="561"/>
      <c r="Z5" s="561"/>
      <c r="AA5" s="561"/>
      <c r="AB5" s="561"/>
      <c r="AC5" s="561"/>
      <c r="AD5" s="561"/>
      <c r="AE5" s="561"/>
      <c r="AF5" s="561"/>
      <c r="AG5" s="561"/>
      <c r="AH5" s="562"/>
      <c r="AI5" s="572" t="s">
        <v>13</v>
      </c>
      <c r="AJ5" s="573"/>
      <c r="AK5" s="573"/>
      <c r="AL5" s="573"/>
      <c r="AM5" s="573"/>
      <c r="AN5" s="573"/>
      <c r="AO5" s="573"/>
      <c r="AP5" s="573"/>
      <c r="AQ5" s="573"/>
      <c r="AR5" s="573"/>
      <c r="AS5" s="573"/>
      <c r="AT5" s="573"/>
      <c r="AU5" s="573"/>
      <c r="AV5" s="574"/>
      <c r="AW5" s="569" t="s">
        <v>152</v>
      </c>
      <c r="AX5" s="569" t="s">
        <v>153</v>
      </c>
      <c r="AY5" s="569" t="s">
        <v>154</v>
      </c>
    </row>
    <row r="6" spans="1:51" ht="15" customHeight="1" x14ac:dyDescent="0.35">
      <c r="B6" s="582" t="s">
        <v>8</v>
      </c>
      <c r="C6" s="582"/>
      <c r="D6" s="582"/>
      <c r="E6" s="583">
        <v>44684</v>
      </c>
      <c r="F6" s="584"/>
      <c r="G6" s="582" t="s">
        <v>9</v>
      </c>
      <c r="H6" s="582"/>
      <c r="I6" s="585" t="s">
        <v>10</v>
      </c>
      <c r="J6" s="585"/>
      <c r="K6" s="197"/>
      <c r="L6" s="572"/>
      <c r="M6" s="573"/>
      <c r="N6" s="573"/>
      <c r="O6" s="573"/>
      <c r="P6" s="573"/>
      <c r="Q6" s="573"/>
      <c r="R6" s="573"/>
      <c r="S6" s="573"/>
      <c r="T6" s="573"/>
      <c r="U6" s="573"/>
      <c r="V6" s="573"/>
      <c r="W6" s="198"/>
      <c r="X6" s="198"/>
      <c r="Y6" s="198"/>
      <c r="Z6" s="198"/>
      <c r="AA6" s="198"/>
      <c r="AB6" s="198"/>
      <c r="AC6" s="198"/>
      <c r="AD6" s="198"/>
      <c r="AE6" s="198"/>
      <c r="AF6" s="198"/>
      <c r="AG6" s="198"/>
      <c r="AH6" s="199"/>
      <c r="AI6" s="575"/>
      <c r="AJ6" s="576"/>
      <c r="AK6" s="576"/>
      <c r="AL6" s="576"/>
      <c r="AM6" s="576"/>
      <c r="AN6" s="576"/>
      <c r="AO6" s="576"/>
      <c r="AP6" s="576"/>
      <c r="AQ6" s="576"/>
      <c r="AR6" s="576"/>
      <c r="AS6" s="576"/>
      <c r="AT6" s="576"/>
      <c r="AU6" s="576"/>
      <c r="AV6" s="577"/>
      <c r="AW6" s="581"/>
      <c r="AX6" s="581"/>
      <c r="AY6" s="581"/>
    </row>
    <row r="7" spans="1:51" ht="15" customHeight="1" x14ac:dyDescent="0.35">
      <c r="B7" s="582"/>
      <c r="C7" s="582"/>
      <c r="D7" s="582"/>
      <c r="E7" s="584"/>
      <c r="F7" s="584"/>
      <c r="G7" s="582"/>
      <c r="H7" s="582"/>
      <c r="I7" s="585" t="s">
        <v>11</v>
      </c>
      <c r="J7" s="585"/>
      <c r="K7" s="197" t="s">
        <v>12</v>
      </c>
      <c r="L7" s="575"/>
      <c r="M7" s="576"/>
      <c r="N7" s="576"/>
      <c r="O7" s="576"/>
      <c r="P7" s="576"/>
      <c r="Q7" s="576"/>
      <c r="R7" s="576"/>
      <c r="S7" s="576"/>
      <c r="T7" s="576"/>
      <c r="U7" s="576"/>
      <c r="V7" s="576"/>
      <c r="W7" s="200"/>
      <c r="X7" s="200"/>
      <c r="Y7" s="200"/>
      <c r="Z7" s="200"/>
      <c r="AA7" s="200"/>
      <c r="AB7" s="200"/>
      <c r="AC7" s="200"/>
      <c r="AD7" s="200"/>
      <c r="AE7" s="200"/>
      <c r="AF7" s="200"/>
      <c r="AG7" s="200"/>
      <c r="AH7" s="201"/>
      <c r="AI7" s="575"/>
      <c r="AJ7" s="576"/>
      <c r="AK7" s="576"/>
      <c r="AL7" s="576"/>
      <c r="AM7" s="576"/>
      <c r="AN7" s="576"/>
      <c r="AO7" s="576"/>
      <c r="AP7" s="576"/>
      <c r="AQ7" s="576"/>
      <c r="AR7" s="576"/>
      <c r="AS7" s="576"/>
      <c r="AT7" s="576"/>
      <c r="AU7" s="576"/>
      <c r="AV7" s="577"/>
      <c r="AW7" s="581"/>
      <c r="AX7" s="581"/>
      <c r="AY7" s="581"/>
    </row>
    <row r="8" spans="1:51" ht="15" customHeight="1" x14ac:dyDescent="0.35">
      <c r="B8" s="582"/>
      <c r="C8" s="582"/>
      <c r="D8" s="582"/>
      <c r="E8" s="584"/>
      <c r="F8" s="584"/>
      <c r="G8" s="582"/>
      <c r="H8" s="582"/>
      <c r="I8" s="585" t="s">
        <v>13</v>
      </c>
      <c r="J8" s="585"/>
      <c r="K8" s="197"/>
      <c r="L8" s="578"/>
      <c r="M8" s="579"/>
      <c r="N8" s="579"/>
      <c r="O8" s="579"/>
      <c r="P8" s="579"/>
      <c r="Q8" s="579"/>
      <c r="R8" s="579"/>
      <c r="S8" s="579"/>
      <c r="T8" s="579"/>
      <c r="U8" s="579"/>
      <c r="V8" s="579"/>
      <c r="W8" s="202"/>
      <c r="X8" s="202"/>
      <c r="Y8" s="202"/>
      <c r="Z8" s="202"/>
      <c r="AA8" s="202"/>
      <c r="AB8" s="202"/>
      <c r="AC8" s="202"/>
      <c r="AD8" s="202"/>
      <c r="AE8" s="202"/>
      <c r="AF8" s="202"/>
      <c r="AG8" s="202"/>
      <c r="AH8" s="203"/>
      <c r="AI8" s="575"/>
      <c r="AJ8" s="576"/>
      <c r="AK8" s="576"/>
      <c r="AL8" s="576"/>
      <c r="AM8" s="576"/>
      <c r="AN8" s="576"/>
      <c r="AO8" s="576"/>
      <c r="AP8" s="576"/>
      <c r="AQ8" s="576"/>
      <c r="AR8" s="576"/>
      <c r="AS8" s="576"/>
      <c r="AT8" s="576"/>
      <c r="AU8" s="576"/>
      <c r="AV8" s="577"/>
      <c r="AW8" s="581"/>
      <c r="AX8" s="581"/>
      <c r="AY8" s="581"/>
    </row>
    <row r="9" spans="1:51" ht="32.15" customHeight="1" x14ac:dyDescent="0.35">
      <c r="B9" s="586" t="s">
        <v>155</v>
      </c>
      <c r="C9" s="587"/>
      <c r="D9" s="588"/>
      <c r="E9" s="589" t="s">
        <v>156</v>
      </c>
      <c r="F9" s="590"/>
      <c r="G9" s="590"/>
      <c r="H9" s="590"/>
      <c r="I9" s="590"/>
      <c r="J9" s="590"/>
      <c r="K9" s="590"/>
      <c r="L9" s="591"/>
      <c r="M9" s="591"/>
      <c r="N9" s="591"/>
      <c r="O9" s="591"/>
      <c r="P9" s="591"/>
      <c r="Q9" s="591"/>
      <c r="R9" s="591"/>
      <c r="S9" s="591"/>
      <c r="T9" s="591"/>
      <c r="U9" s="591"/>
      <c r="V9" s="591"/>
      <c r="W9" s="591"/>
      <c r="X9" s="591"/>
      <c r="Y9" s="591"/>
      <c r="Z9" s="591"/>
      <c r="AA9" s="591"/>
      <c r="AB9" s="591"/>
      <c r="AC9" s="591"/>
      <c r="AD9" s="591"/>
      <c r="AE9" s="591"/>
      <c r="AF9" s="591"/>
      <c r="AG9" s="591"/>
      <c r="AH9" s="592"/>
      <c r="AI9" s="575"/>
      <c r="AJ9" s="576"/>
      <c r="AK9" s="576"/>
      <c r="AL9" s="576"/>
      <c r="AM9" s="576"/>
      <c r="AN9" s="576"/>
      <c r="AO9" s="576"/>
      <c r="AP9" s="576"/>
      <c r="AQ9" s="576"/>
      <c r="AR9" s="576"/>
      <c r="AS9" s="576"/>
      <c r="AT9" s="576"/>
      <c r="AU9" s="576"/>
      <c r="AV9" s="577"/>
      <c r="AW9" s="581"/>
      <c r="AX9" s="581"/>
      <c r="AY9" s="581"/>
    </row>
    <row r="10" spans="1:51" ht="25" customHeight="1" x14ac:dyDescent="0.35">
      <c r="B10" s="593" t="s">
        <v>157</v>
      </c>
      <c r="C10" s="594"/>
      <c r="D10" s="595"/>
      <c r="E10" s="596" t="s">
        <v>158</v>
      </c>
      <c r="F10" s="591"/>
      <c r="G10" s="591"/>
      <c r="H10" s="591"/>
      <c r="I10" s="591"/>
      <c r="J10" s="591"/>
      <c r="K10" s="591"/>
      <c r="L10" s="591"/>
      <c r="M10" s="591"/>
      <c r="N10" s="591"/>
      <c r="O10" s="591"/>
      <c r="P10" s="591"/>
      <c r="Q10" s="591"/>
      <c r="R10" s="591"/>
      <c r="S10" s="591"/>
      <c r="T10" s="591"/>
      <c r="U10" s="591"/>
      <c r="V10" s="591"/>
      <c r="W10" s="591"/>
      <c r="X10" s="591"/>
      <c r="Y10" s="591"/>
      <c r="Z10" s="591"/>
      <c r="AA10" s="591"/>
      <c r="AB10" s="591"/>
      <c r="AC10" s="591"/>
      <c r="AD10" s="591"/>
      <c r="AE10" s="591"/>
      <c r="AF10" s="591"/>
      <c r="AG10" s="591"/>
      <c r="AH10" s="592"/>
      <c r="AI10" s="578"/>
      <c r="AJ10" s="579"/>
      <c r="AK10" s="579"/>
      <c r="AL10" s="579"/>
      <c r="AM10" s="579"/>
      <c r="AN10" s="579"/>
      <c r="AO10" s="579"/>
      <c r="AP10" s="579"/>
      <c r="AQ10" s="579"/>
      <c r="AR10" s="579"/>
      <c r="AS10" s="579"/>
      <c r="AT10" s="579"/>
      <c r="AU10" s="579"/>
      <c r="AV10" s="580"/>
      <c r="AW10" s="581"/>
      <c r="AX10" s="581"/>
      <c r="AY10" s="581"/>
    </row>
    <row r="11" spans="1:51" ht="35.15" customHeight="1" x14ac:dyDescent="0.35">
      <c r="B11" s="563" t="s">
        <v>159</v>
      </c>
      <c r="C11" s="571"/>
      <c r="D11" s="571"/>
      <c r="E11" s="571"/>
      <c r="F11" s="571"/>
      <c r="G11" s="564"/>
      <c r="H11" s="563" t="s">
        <v>160</v>
      </c>
      <c r="I11" s="564"/>
      <c r="J11" s="569" t="s">
        <v>161</v>
      </c>
      <c r="K11" s="569" t="s">
        <v>162</v>
      </c>
      <c r="L11" s="569" t="s">
        <v>163</v>
      </c>
      <c r="M11" s="569" t="s">
        <v>164</v>
      </c>
      <c r="N11" s="569" t="s">
        <v>165</v>
      </c>
      <c r="O11" s="569" t="s">
        <v>166</v>
      </c>
      <c r="P11" s="563" t="s">
        <v>167</v>
      </c>
      <c r="Q11" s="571"/>
      <c r="R11" s="571"/>
      <c r="S11" s="571"/>
      <c r="T11" s="564"/>
      <c r="U11" s="569" t="s">
        <v>168</v>
      </c>
      <c r="V11" s="569" t="s">
        <v>169</v>
      </c>
      <c r="W11" s="560" t="s">
        <v>170</v>
      </c>
      <c r="X11" s="561"/>
      <c r="Y11" s="561"/>
      <c r="Z11" s="561"/>
      <c r="AA11" s="561"/>
      <c r="AB11" s="561"/>
      <c r="AC11" s="561"/>
      <c r="AD11" s="561"/>
      <c r="AE11" s="561"/>
      <c r="AF11" s="561"/>
      <c r="AG11" s="561"/>
      <c r="AH11" s="562"/>
      <c r="AI11" s="560" t="s">
        <v>171</v>
      </c>
      <c r="AJ11" s="561"/>
      <c r="AK11" s="561"/>
      <c r="AL11" s="561"/>
      <c r="AM11" s="561"/>
      <c r="AN11" s="561"/>
      <c r="AO11" s="561"/>
      <c r="AP11" s="561"/>
      <c r="AQ11" s="561"/>
      <c r="AR11" s="561"/>
      <c r="AS11" s="561"/>
      <c r="AT11" s="562"/>
      <c r="AU11" s="563" t="s">
        <v>41</v>
      </c>
      <c r="AV11" s="564"/>
      <c r="AW11" s="581"/>
      <c r="AX11" s="581"/>
      <c r="AY11" s="581"/>
    </row>
    <row r="12" spans="1:51" ht="38.15" customHeight="1" x14ac:dyDescent="0.35">
      <c r="B12" s="204" t="s">
        <v>172</v>
      </c>
      <c r="C12" s="204" t="s">
        <v>173</v>
      </c>
      <c r="D12" s="204" t="s">
        <v>174</v>
      </c>
      <c r="E12" s="204" t="s">
        <v>175</v>
      </c>
      <c r="F12" s="204" t="s">
        <v>176</v>
      </c>
      <c r="G12" s="204" t="s">
        <v>177</v>
      </c>
      <c r="H12" s="204" t="s">
        <v>178</v>
      </c>
      <c r="I12" s="204" t="s">
        <v>179</v>
      </c>
      <c r="J12" s="570"/>
      <c r="K12" s="570"/>
      <c r="L12" s="570"/>
      <c r="M12" s="570"/>
      <c r="N12" s="570"/>
      <c r="O12" s="570"/>
      <c r="P12" s="204">
        <v>2020</v>
      </c>
      <c r="Q12" s="204">
        <v>2021</v>
      </c>
      <c r="R12" s="204">
        <v>2022</v>
      </c>
      <c r="S12" s="204">
        <v>2023</v>
      </c>
      <c r="T12" s="204">
        <v>2024</v>
      </c>
      <c r="U12" s="570"/>
      <c r="V12" s="570"/>
      <c r="W12" s="111" t="s">
        <v>29</v>
      </c>
      <c r="X12" s="111" t="s">
        <v>30</v>
      </c>
      <c r="Y12" s="111" t="s">
        <v>31</v>
      </c>
      <c r="Z12" s="111" t="s">
        <v>32</v>
      </c>
      <c r="AA12" s="111" t="s">
        <v>33</v>
      </c>
      <c r="AB12" s="111" t="s">
        <v>34</v>
      </c>
      <c r="AC12" s="111" t="s">
        <v>35</v>
      </c>
      <c r="AD12" s="111" t="s">
        <v>36</v>
      </c>
      <c r="AE12" s="111" t="s">
        <v>37</v>
      </c>
      <c r="AF12" s="111" t="s">
        <v>38</v>
      </c>
      <c r="AG12" s="111" t="s">
        <v>39</v>
      </c>
      <c r="AH12" s="111" t="s">
        <v>40</v>
      </c>
      <c r="AI12" s="111" t="s">
        <v>29</v>
      </c>
      <c r="AJ12" s="111" t="s">
        <v>30</v>
      </c>
      <c r="AK12" s="111" t="s">
        <v>31</v>
      </c>
      <c r="AL12" s="111" t="s">
        <v>32</v>
      </c>
      <c r="AM12" s="111" t="s">
        <v>33</v>
      </c>
      <c r="AN12" s="111" t="s">
        <v>34</v>
      </c>
      <c r="AO12" s="111" t="s">
        <v>35</v>
      </c>
      <c r="AP12" s="111" t="s">
        <v>36</v>
      </c>
      <c r="AQ12" s="111" t="s">
        <v>37</v>
      </c>
      <c r="AR12" s="111" t="s">
        <v>38</v>
      </c>
      <c r="AS12" s="111" t="s">
        <v>39</v>
      </c>
      <c r="AT12" s="111" t="s">
        <v>40</v>
      </c>
      <c r="AU12" s="204" t="s">
        <v>180</v>
      </c>
      <c r="AV12" s="204" t="s">
        <v>181</v>
      </c>
      <c r="AW12" s="570"/>
      <c r="AX12" s="570"/>
      <c r="AY12" s="570"/>
    </row>
    <row r="13" spans="1:51" s="208" customFormat="1" ht="135.75" customHeight="1" x14ac:dyDescent="0.35">
      <c r="A13" s="235">
        <v>1</v>
      </c>
      <c r="B13" s="109">
        <v>38</v>
      </c>
      <c r="C13" s="109"/>
      <c r="D13" s="109"/>
      <c r="E13" s="109"/>
      <c r="F13" s="109"/>
      <c r="G13" s="109"/>
      <c r="H13" s="109"/>
      <c r="I13" s="109" t="s">
        <v>52</v>
      </c>
      <c r="J13" s="129" t="s">
        <v>182</v>
      </c>
      <c r="K13" s="129" t="s">
        <v>183</v>
      </c>
      <c r="L13" s="109" t="s">
        <v>184</v>
      </c>
      <c r="M13" s="109">
        <v>1</v>
      </c>
      <c r="N13" s="109" t="s">
        <v>185</v>
      </c>
      <c r="O13" s="211" t="s">
        <v>186</v>
      </c>
      <c r="P13" s="205">
        <v>1</v>
      </c>
      <c r="Q13" s="205">
        <v>1</v>
      </c>
      <c r="R13" s="205">
        <v>1</v>
      </c>
      <c r="S13" s="205">
        <v>1</v>
      </c>
      <c r="T13" s="205">
        <v>1</v>
      </c>
      <c r="U13" s="205" t="s">
        <v>187</v>
      </c>
      <c r="V13" s="225" t="s">
        <v>188</v>
      </c>
      <c r="W13" s="109">
        <v>0.1</v>
      </c>
      <c r="X13" s="109">
        <v>0.05</v>
      </c>
      <c r="Y13" s="109">
        <v>0.05</v>
      </c>
      <c r="Z13" s="109">
        <v>0.1</v>
      </c>
      <c r="AA13" s="109">
        <v>0.05</v>
      </c>
      <c r="AB13" s="109">
        <v>0.05</v>
      </c>
      <c r="AC13" s="109">
        <v>0.1</v>
      </c>
      <c r="AD13" s="109">
        <v>0.1</v>
      </c>
      <c r="AE13" s="109">
        <v>0.1</v>
      </c>
      <c r="AF13" s="109">
        <v>0.1</v>
      </c>
      <c r="AG13" s="109">
        <v>0.1</v>
      </c>
      <c r="AH13" s="109">
        <v>0.1</v>
      </c>
      <c r="AI13" s="131">
        <v>0.1</v>
      </c>
      <c r="AJ13" s="131">
        <v>0.05</v>
      </c>
      <c r="AK13" s="131">
        <v>0.05</v>
      </c>
      <c r="AL13" s="131">
        <v>0.1</v>
      </c>
      <c r="AM13" s="131"/>
      <c r="AN13" s="131"/>
      <c r="AO13" s="131"/>
      <c r="AP13" s="131"/>
      <c r="AQ13" s="131"/>
      <c r="AR13" s="131"/>
      <c r="AS13" s="131"/>
      <c r="AT13" s="131"/>
      <c r="AU13" s="131">
        <f>SUM(AI13:AT13)</f>
        <v>0.30000000000000004</v>
      </c>
      <c r="AV13" s="206">
        <f>AU13/R13</f>
        <v>0.30000000000000004</v>
      </c>
      <c r="AW13" s="207" t="s">
        <v>189</v>
      </c>
      <c r="AX13" s="207" t="s">
        <v>101</v>
      </c>
      <c r="AY13" s="242" t="s">
        <v>101</v>
      </c>
    </row>
    <row r="14" spans="1:51" s="208" customFormat="1" ht="126" customHeight="1" x14ac:dyDescent="0.35">
      <c r="A14" s="235">
        <v>2</v>
      </c>
      <c r="B14" s="109">
        <v>39</v>
      </c>
      <c r="C14" s="109"/>
      <c r="D14" s="109"/>
      <c r="E14" s="109"/>
      <c r="F14" s="109"/>
      <c r="G14" s="109"/>
      <c r="H14" s="109"/>
      <c r="I14" s="109" t="s">
        <v>52</v>
      </c>
      <c r="J14" s="131" t="s">
        <v>190</v>
      </c>
      <c r="K14" s="131" t="s">
        <v>191</v>
      </c>
      <c r="L14" s="109" t="s">
        <v>184</v>
      </c>
      <c r="M14" s="109">
        <v>1</v>
      </c>
      <c r="N14" s="109" t="s">
        <v>192</v>
      </c>
      <c r="O14" s="211" t="s">
        <v>193</v>
      </c>
      <c r="P14" s="205">
        <v>1</v>
      </c>
      <c r="Q14" s="205">
        <v>1</v>
      </c>
      <c r="R14" s="205">
        <v>1</v>
      </c>
      <c r="S14" s="205">
        <v>1</v>
      </c>
      <c r="T14" s="205">
        <v>1</v>
      </c>
      <c r="U14" s="109" t="s">
        <v>187</v>
      </c>
      <c r="V14" s="109" t="s">
        <v>194</v>
      </c>
      <c r="W14" s="109">
        <v>0.05</v>
      </c>
      <c r="X14" s="109">
        <v>0.05</v>
      </c>
      <c r="Y14" s="109">
        <v>0.05</v>
      </c>
      <c r="Z14" s="109">
        <v>0.1</v>
      </c>
      <c r="AA14" s="109">
        <v>0.1</v>
      </c>
      <c r="AB14" s="109">
        <v>0.1</v>
      </c>
      <c r="AC14" s="109">
        <v>0.1</v>
      </c>
      <c r="AD14" s="109">
        <v>0.1</v>
      </c>
      <c r="AE14" s="109">
        <v>0.1</v>
      </c>
      <c r="AF14" s="109">
        <v>0.1</v>
      </c>
      <c r="AG14" s="109">
        <v>0.1</v>
      </c>
      <c r="AH14" s="109">
        <v>0.05</v>
      </c>
      <c r="AI14" s="131">
        <v>0.05</v>
      </c>
      <c r="AJ14" s="131">
        <v>0.05</v>
      </c>
      <c r="AK14" s="131">
        <v>0.05</v>
      </c>
      <c r="AL14" s="131">
        <v>0.05</v>
      </c>
      <c r="AM14" s="131"/>
      <c r="AN14" s="131"/>
      <c r="AO14" s="131"/>
      <c r="AP14" s="131"/>
      <c r="AQ14" s="131"/>
      <c r="AR14" s="131"/>
      <c r="AS14" s="131"/>
      <c r="AT14" s="131"/>
      <c r="AU14" s="131">
        <f t="shared" ref="AU14:AU22" si="0">SUM(AI14:AT14)</f>
        <v>0.2</v>
      </c>
      <c r="AV14" s="206">
        <f t="shared" ref="AV14:AV22" si="1">AU14/R14</f>
        <v>0.2</v>
      </c>
      <c r="AW14" s="209" t="s">
        <v>195</v>
      </c>
      <c r="AX14" s="209" t="s">
        <v>101</v>
      </c>
      <c r="AY14" s="131" t="s">
        <v>101</v>
      </c>
    </row>
    <row r="15" spans="1:51" s="215" customFormat="1" ht="133" customHeight="1" x14ac:dyDescent="0.35">
      <c r="A15" s="236">
        <v>3</v>
      </c>
      <c r="B15" s="210">
        <v>38</v>
      </c>
      <c r="C15" s="210"/>
      <c r="D15" s="210"/>
      <c r="E15" s="210"/>
      <c r="F15" s="210"/>
      <c r="G15" s="210"/>
      <c r="H15" s="211" t="s">
        <v>196</v>
      </c>
      <c r="I15" s="109" t="s">
        <v>52</v>
      </c>
      <c r="J15" s="212" t="s">
        <v>197</v>
      </c>
      <c r="K15" s="212" t="s">
        <v>198</v>
      </c>
      <c r="L15" s="211"/>
      <c r="M15" s="211" t="s">
        <v>52</v>
      </c>
      <c r="N15" s="211" t="s">
        <v>199</v>
      </c>
      <c r="O15" s="211" t="s">
        <v>200</v>
      </c>
      <c r="P15" s="213">
        <v>0</v>
      </c>
      <c r="Q15" s="213">
        <v>0</v>
      </c>
      <c r="R15" s="213">
        <v>4</v>
      </c>
      <c r="S15" s="213">
        <v>0</v>
      </c>
      <c r="T15" s="213">
        <v>0</v>
      </c>
      <c r="U15" s="210" t="s">
        <v>201</v>
      </c>
      <c r="V15" s="210" t="s">
        <v>202</v>
      </c>
      <c r="W15" s="210">
        <v>0</v>
      </c>
      <c r="X15" s="210">
        <v>0</v>
      </c>
      <c r="Y15" s="210">
        <v>0</v>
      </c>
      <c r="Z15" s="210">
        <v>0</v>
      </c>
      <c r="AA15" s="210">
        <v>0</v>
      </c>
      <c r="AB15" s="210">
        <v>0</v>
      </c>
      <c r="AC15" s="210">
        <v>2</v>
      </c>
      <c r="AD15" s="210">
        <v>0</v>
      </c>
      <c r="AE15" s="210">
        <v>0</v>
      </c>
      <c r="AF15" s="210">
        <v>0</v>
      </c>
      <c r="AG15" s="210">
        <v>0</v>
      </c>
      <c r="AH15" s="210">
        <v>2</v>
      </c>
      <c r="AI15" s="213">
        <v>0</v>
      </c>
      <c r="AJ15" s="213">
        <v>0</v>
      </c>
      <c r="AK15" s="213">
        <v>0</v>
      </c>
      <c r="AL15" s="213">
        <v>0</v>
      </c>
      <c r="AM15" s="213"/>
      <c r="AN15" s="213"/>
      <c r="AO15" s="213"/>
      <c r="AP15" s="213"/>
      <c r="AQ15" s="213"/>
      <c r="AR15" s="213"/>
      <c r="AS15" s="213"/>
      <c r="AT15" s="213"/>
      <c r="AU15" s="131">
        <f t="shared" si="0"/>
        <v>0</v>
      </c>
      <c r="AV15" s="206">
        <f t="shared" si="1"/>
        <v>0</v>
      </c>
      <c r="AW15" s="221" t="s">
        <v>203</v>
      </c>
      <c r="AX15" s="214" t="s">
        <v>101</v>
      </c>
      <c r="AY15" s="213" t="s">
        <v>101</v>
      </c>
    </row>
    <row r="16" spans="1:51" s="215" customFormat="1" ht="121" customHeight="1" x14ac:dyDescent="0.35">
      <c r="A16" s="236">
        <v>4</v>
      </c>
      <c r="B16" s="210">
        <v>38</v>
      </c>
      <c r="C16" s="210"/>
      <c r="D16" s="210"/>
      <c r="E16" s="210"/>
      <c r="F16" s="210"/>
      <c r="G16" s="210"/>
      <c r="H16" s="211" t="s">
        <v>196</v>
      </c>
      <c r="I16" s="109" t="s">
        <v>52</v>
      </c>
      <c r="J16" s="212" t="s">
        <v>204</v>
      </c>
      <c r="K16" s="212" t="s">
        <v>205</v>
      </c>
      <c r="L16" s="211"/>
      <c r="M16" s="211" t="s">
        <v>52</v>
      </c>
      <c r="N16" s="211" t="s">
        <v>199</v>
      </c>
      <c r="O16" s="211" t="s">
        <v>206</v>
      </c>
      <c r="P16" s="213">
        <v>0</v>
      </c>
      <c r="Q16" s="213">
        <v>0</v>
      </c>
      <c r="R16" s="213">
        <v>4</v>
      </c>
      <c r="S16" s="213">
        <v>0</v>
      </c>
      <c r="T16" s="213">
        <v>0</v>
      </c>
      <c r="U16" s="210" t="s">
        <v>201</v>
      </c>
      <c r="V16" s="210" t="s">
        <v>202</v>
      </c>
      <c r="W16" s="210">
        <v>0</v>
      </c>
      <c r="X16" s="210">
        <v>0</v>
      </c>
      <c r="Y16" s="210">
        <v>0</v>
      </c>
      <c r="Z16" s="210">
        <v>0</v>
      </c>
      <c r="AA16" s="210">
        <v>0</v>
      </c>
      <c r="AB16" s="210">
        <v>0</v>
      </c>
      <c r="AC16" s="210">
        <v>2</v>
      </c>
      <c r="AD16" s="210">
        <v>0</v>
      </c>
      <c r="AE16" s="210">
        <v>0</v>
      </c>
      <c r="AF16" s="210">
        <v>0</v>
      </c>
      <c r="AG16" s="210">
        <v>0</v>
      </c>
      <c r="AH16" s="210">
        <v>2</v>
      </c>
      <c r="AI16" s="213">
        <v>0</v>
      </c>
      <c r="AJ16" s="213">
        <v>0</v>
      </c>
      <c r="AK16" s="213">
        <v>0</v>
      </c>
      <c r="AL16" s="213">
        <v>0</v>
      </c>
      <c r="AM16" s="213"/>
      <c r="AN16" s="213"/>
      <c r="AO16" s="213"/>
      <c r="AP16" s="213"/>
      <c r="AQ16" s="213"/>
      <c r="AR16" s="213"/>
      <c r="AS16" s="213"/>
      <c r="AT16" s="213"/>
      <c r="AU16" s="131">
        <f t="shared" si="0"/>
        <v>0</v>
      </c>
      <c r="AV16" s="206">
        <f t="shared" si="1"/>
        <v>0</v>
      </c>
      <c r="AW16" s="221" t="s">
        <v>203</v>
      </c>
      <c r="AX16" s="214" t="s">
        <v>101</v>
      </c>
      <c r="AY16" s="213" t="s">
        <v>101</v>
      </c>
    </row>
    <row r="17" spans="1:52" ht="117" customHeight="1" x14ac:dyDescent="0.35">
      <c r="A17" s="237">
        <v>5</v>
      </c>
      <c r="B17" s="197">
        <v>39</v>
      </c>
      <c r="C17" s="197"/>
      <c r="D17" s="197"/>
      <c r="E17" s="197"/>
      <c r="F17" s="197"/>
      <c r="G17" s="197"/>
      <c r="H17" s="211" t="s">
        <v>207</v>
      </c>
      <c r="I17" s="109" t="s">
        <v>52</v>
      </c>
      <c r="J17" s="212" t="s">
        <v>208</v>
      </c>
      <c r="K17" s="212" t="s">
        <v>209</v>
      </c>
      <c r="L17" s="211"/>
      <c r="M17" s="211" t="s">
        <v>52</v>
      </c>
      <c r="N17" s="211" t="s">
        <v>210</v>
      </c>
      <c r="O17" s="211" t="s">
        <v>211</v>
      </c>
      <c r="P17" s="221">
        <v>0</v>
      </c>
      <c r="Q17" s="221">
        <v>0</v>
      </c>
      <c r="R17" s="221">
        <v>1</v>
      </c>
      <c r="S17" s="224">
        <v>0</v>
      </c>
      <c r="T17" s="224">
        <v>0</v>
      </c>
      <c r="U17" s="211" t="s">
        <v>187</v>
      </c>
      <c r="V17" s="212" t="s">
        <v>212</v>
      </c>
      <c r="W17" s="231">
        <v>0.05</v>
      </c>
      <c r="X17" s="231">
        <v>0.09</v>
      </c>
      <c r="Y17" s="231">
        <v>0.09</v>
      </c>
      <c r="Z17" s="231">
        <v>0.09</v>
      </c>
      <c r="AA17" s="231">
        <v>0.09</v>
      </c>
      <c r="AB17" s="231">
        <v>0.09</v>
      </c>
      <c r="AC17" s="231">
        <v>0.09</v>
      </c>
      <c r="AD17" s="231">
        <v>0.09</v>
      </c>
      <c r="AE17" s="231">
        <v>0.09</v>
      </c>
      <c r="AF17" s="231">
        <v>0.09</v>
      </c>
      <c r="AG17" s="231">
        <v>0.09</v>
      </c>
      <c r="AH17" s="231">
        <v>0.05</v>
      </c>
      <c r="AI17" s="231">
        <v>0.05</v>
      </c>
      <c r="AJ17" s="245">
        <v>0.09</v>
      </c>
      <c r="AK17" s="245">
        <v>0.09</v>
      </c>
      <c r="AL17" s="245">
        <v>0.09</v>
      </c>
      <c r="AM17" s="212"/>
      <c r="AN17" s="212"/>
      <c r="AO17" s="212"/>
      <c r="AP17" s="212"/>
      <c r="AQ17" s="216"/>
      <c r="AR17" s="216"/>
      <c r="AS17" s="216"/>
      <c r="AT17" s="216"/>
      <c r="AU17" s="131">
        <f t="shared" si="0"/>
        <v>0.32</v>
      </c>
      <c r="AV17" s="206">
        <f t="shared" si="1"/>
        <v>0.32</v>
      </c>
      <c r="AW17" s="242" t="s">
        <v>213</v>
      </c>
      <c r="AX17" s="209" t="s">
        <v>101</v>
      </c>
      <c r="AY17" s="209" t="s">
        <v>101</v>
      </c>
      <c r="AZ17" s="229"/>
    </row>
    <row r="18" spans="1:52" ht="126" x14ac:dyDescent="0.35">
      <c r="A18" s="237">
        <v>6</v>
      </c>
      <c r="B18" s="197">
        <v>39</v>
      </c>
      <c r="C18" s="197"/>
      <c r="D18" s="197"/>
      <c r="E18" s="197"/>
      <c r="F18" s="197"/>
      <c r="G18" s="197"/>
      <c r="H18" s="211" t="s">
        <v>207</v>
      </c>
      <c r="I18" s="109" t="s">
        <v>52</v>
      </c>
      <c r="J18" s="212" t="s">
        <v>214</v>
      </c>
      <c r="K18" s="212" t="s">
        <v>215</v>
      </c>
      <c r="L18" s="211"/>
      <c r="M18" s="211" t="s">
        <v>52</v>
      </c>
      <c r="N18" s="211" t="s">
        <v>210</v>
      </c>
      <c r="O18" s="211" t="s">
        <v>216</v>
      </c>
      <c r="P18" s="221">
        <v>0</v>
      </c>
      <c r="Q18" s="221">
        <v>1</v>
      </c>
      <c r="R18" s="221">
        <v>1</v>
      </c>
      <c r="S18" s="224">
        <v>0</v>
      </c>
      <c r="T18" s="224">
        <v>0</v>
      </c>
      <c r="U18" s="211" t="s">
        <v>187</v>
      </c>
      <c r="V18" s="212" t="s">
        <v>217</v>
      </c>
      <c r="W18" s="231">
        <v>0.05</v>
      </c>
      <c r="X18" s="231">
        <v>0.11</v>
      </c>
      <c r="Y18" s="231">
        <v>0.11</v>
      </c>
      <c r="Z18" s="231">
        <v>0.11</v>
      </c>
      <c r="AA18" s="231">
        <v>0.11</v>
      </c>
      <c r="AB18" s="231">
        <v>0.11</v>
      </c>
      <c r="AC18" s="231">
        <v>0.1</v>
      </c>
      <c r="AD18" s="231">
        <v>0.06</v>
      </c>
      <c r="AE18" s="231">
        <v>0.06</v>
      </c>
      <c r="AF18" s="231">
        <v>0.06</v>
      </c>
      <c r="AG18" s="231">
        <v>0.06</v>
      </c>
      <c r="AH18" s="231">
        <v>0.06</v>
      </c>
      <c r="AI18" s="231">
        <v>0.05</v>
      </c>
      <c r="AJ18" s="244">
        <v>0.11</v>
      </c>
      <c r="AK18" s="245">
        <v>0.11</v>
      </c>
      <c r="AL18" s="245">
        <v>0.11</v>
      </c>
      <c r="AM18" s="212"/>
      <c r="AN18" s="212"/>
      <c r="AO18" s="212"/>
      <c r="AP18" s="212"/>
      <c r="AQ18" s="216"/>
      <c r="AR18" s="216"/>
      <c r="AS18" s="216"/>
      <c r="AT18" s="216"/>
      <c r="AU18" s="131">
        <f t="shared" si="0"/>
        <v>0.38</v>
      </c>
      <c r="AV18" s="206">
        <f t="shared" si="1"/>
        <v>0.38</v>
      </c>
      <c r="AW18" s="242" t="s">
        <v>218</v>
      </c>
      <c r="AX18" s="209" t="s">
        <v>101</v>
      </c>
      <c r="AY18" s="209" t="s">
        <v>101</v>
      </c>
      <c r="AZ18" s="229"/>
    </row>
    <row r="19" spans="1:52" ht="112" x14ac:dyDescent="0.35">
      <c r="A19" s="237">
        <v>7</v>
      </c>
      <c r="B19" s="197">
        <v>39</v>
      </c>
      <c r="C19" s="197"/>
      <c r="D19" s="197"/>
      <c r="E19" s="197"/>
      <c r="F19" s="197"/>
      <c r="G19" s="197"/>
      <c r="H19" s="211" t="s">
        <v>207</v>
      </c>
      <c r="I19" s="109" t="s">
        <v>52</v>
      </c>
      <c r="J19" s="212" t="s">
        <v>219</v>
      </c>
      <c r="K19" s="212" t="s">
        <v>220</v>
      </c>
      <c r="L19" s="211"/>
      <c r="M19" s="211" t="s">
        <v>52</v>
      </c>
      <c r="N19" s="211" t="s">
        <v>210</v>
      </c>
      <c r="O19" s="211" t="s">
        <v>221</v>
      </c>
      <c r="P19" s="221">
        <v>0</v>
      </c>
      <c r="Q19" s="221">
        <v>0</v>
      </c>
      <c r="R19" s="224">
        <v>1</v>
      </c>
      <c r="S19" s="224">
        <v>0</v>
      </c>
      <c r="T19" s="224">
        <v>0</v>
      </c>
      <c r="U19" s="211" t="s">
        <v>187</v>
      </c>
      <c r="V19" s="212" t="s">
        <v>222</v>
      </c>
      <c r="W19" s="231">
        <v>0.02</v>
      </c>
      <c r="X19" s="231">
        <v>0.05</v>
      </c>
      <c r="Y19" s="231">
        <v>0.1</v>
      </c>
      <c r="Z19" s="231">
        <v>0.1</v>
      </c>
      <c r="AA19" s="231">
        <v>0.1</v>
      </c>
      <c r="AB19" s="231">
        <v>0.1</v>
      </c>
      <c r="AC19" s="231">
        <v>0.1</v>
      </c>
      <c r="AD19" s="231">
        <v>0.1</v>
      </c>
      <c r="AE19" s="231">
        <v>0.1</v>
      </c>
      <c r="AF19" s="231">
        <v>0.1</v>
      </c>
      <c r="AG19" s="231">
        <v>0.1</v>
      </c>
      <c r="AH19" s="231">
        <v>0.03</v>
      </c>
      <c r="AI19" s="231">
        <v>0.02</v>
      </c>
      <c r="AJ19" s="245">
        <v>0.05</v>
      </c>
      <c r="AK19" s="245">
        <v>0.1</v>
      </c>
      <c r="AL19" s="245">
        <v>0.1</v>
      </c>
      <c r="AM19" s="212"/>
      <c r="AN19" s="212"/>
      <c r="AO19" s="212"/>
      <c r="AP19" s="212"/>
      <c r="AQ19" s="216"/>
      <c r="AR19" s="216"/>
      <c r="AS19" s="216"/>
      <c r="AT19" s="216"/>
      <c r="AU19" s="131">
        <f t="shared" si="0"/>
        <v>0.27</v>
      </c>
      <c r="AV19" s="206">
        <f t="shared" si="1"/>
        <v>0.27</v>
      </c>
      <c r="AW19" s="242" t="s">
        <v>223</v>
      </c>
      <c r="AX19" s="209" t="s">
        <v>101</v>
      </c>
      <c r="AY19" s="209" t="s">
        <v>101</v>
      </c>
      <c r="AZ19" s="229"/>
    </row>
    <row r="20" spans="1:52" ht="203.15" customHeight="1" x14ac:dyDescent="0.35">
      <c r="A20" s="237">
        <v>8</v>
      </c>
      <c r="B20" s="197">
        <v>39</v>
      </c>
      <c r="C20" s="197"/>
      <c r="D20" s="197"/>
      <c r="E20" s="197"/>
      <c r="F20" s="197"/>
      <c r="G20" s="197"/>
      <c r="H20" s="211" t="s">
        <v>207</v>
      </c>
      <c r="I20" s="109" t="s">
        <v>52</v>
      </c>
      <c r="J20" s="212" t="s">
        <v>224</v>
      </c>
      <c r="K20" s="212" t="s">
        <v>225</v>
      </c>
      <c r="L20" s="197"/>
      <c r="M20" s="211" t="s">
        <v>52</v>
      </c>
      <c r="N20" s="211" t="s">
        <v>210</v>
      </c>
      <c r="O20" s="211" t="s">
        <v>226</v>
      </c>
      <c r="P20" s="217">
        <v>0</v>
      </c>
      <c r="Q20" s="217">
        <v>0</v>
      </c>
      <c r="R20" s="217">
        <v>1</v>
      </c>
      <c r="S20" s="230">
        <v>0</v>
      </c>
      <c r="T20" s="230">
        <v>0</v>
      </c>
      <c r="U20" s="197" t="s">
        <v>227</v>
      </c>
      <c r="V20" s="212" t="s">
        <v>228</v>
      </c>
      <c r="W20" s="232">
        <v>0</v>
      </c>
      <c r="X20" s="232">
        <v>0</v>
      </c>
      <c r="Y20" s="232">
        <v>0.25</v>
      </c>
      <c r="Z20" s="232">
        <v>0</v>
      </c>
      <c r="AA20" s="232">
        <v>0</v>
      </c>
      <c r="AB20" s="232">
        <v>0.25</v>
      </c>
      <c r="AC20" s="232">
        <v>0</v>
      </c>
      <c r="AD20" s="232">
        <v>0</v>
      </c>
      <c r="AE20" s="232">
        <v>0.25</v>
      </c>
      <c r="AF20" s="232">
        <v>0</v>
      </c>
      <c r="AG20" s="232">
        <v>0</v>
      </c>
      <c r="AH20" s="232">
        <v>0.25</v>
      </c>
      <c r="AI20" s="246">
        <v>0</v>
      </c>
      <c r="AJ20" s="246">
        <v>0</v>
      </c>
      <c r="AK20" s="246">
        <v>0.25</v>
      </c>
      <c r="AL20" s="246">
        <v>0</v>
      </c>
      <c r="AM20" s="110"/>
      <c r="AN20" s="110"/>
      <c r="AO20" s="110"/>
      <c r="AP20" s="110"/>
      <c r="AQ20" s="110"/>
      <c r="AR20" s="110"/>
      <c r="AS20" s="110"/>
      <c r="AT20" s="110"/>
      <c r="AU20" s="131">
        <f t="shared" si="0"/>
        <v>0.25</v>
      </c>
      <c r="AV20" s="206">
        <f t="shared" si="1"/>
        <v>0.25</v>
      </c>
      <c r="AW20" s="209" t="s">
        <v>229</v>
      </c>
      <c r="AX20" s="217" t="s">
        <v>101</v>
      </c>
      <c r="AY20" s="110" t="s">
        <v>101</v>
      </c>
      <c r="AZ20" s="229"/>
    </row>
    <row r="21" spans="1:52" ht="74.150000000000006" customHeight="1" x14ac:dyDescent="0.35">
      <c r="A21" s="237">
        <v>9</v>
      </c>
      <c r="B21" s="197">
        <v>39</v>
      </c>
      <c r="C21" s="197"/>
      <c r="D21" s="197"/>
      <c r="E21" s="197"/>
      <c r="F21" s="197"/>
      <c r="G21" s="197"/>
      <c r="H21" s="211" t="s">
        <v>207</v>
      </c>
      <c r="I21" s="109" t="s">
        <v>52</v>
      </c>
      <c r="J21" s="222" t="s">
        <v>230</v>
      </c>
      <c r="K21" s="212" t="s">
        <v>231</v>
      </c>
      <c r="L21" s="197"/>
      <c r="M21" s="211" t="s">
        <v>52</v>
      </c>
      <c r="N21" s="197" t="s">
        <v>232</v>
      </c>
      <c r="O21" s="211" t="s">
        <v>233</v>
      </c>
      <c r="P21" s="110">
        <v>0</v>
      </c>
      <c r="Q21" s="110">
        <v>0</v>
      </c>
      <c r="R21" s="110">
        <v>3</v>
      </c>
      <c r="S21" s="110">
        <v>0</v>
      </c>
      <c r="T21" s="110">
        <v>0</v>
      </c>
      <c r="U21" s="211" t="s">
        <v>201</v>
      </c>
      <c r="V21" s="212" t="s">
        <v>234</v>
      </c>
      <c r="W21" s="197">
        <v>0</v>
      </c>
      <c r="X21" s="197">
        <v>0</v>
      </c>
      <c r="Y21" s="197">
        <v>0</v>
      </c>
      <c r="Z21" s="197">
        <v>1</v>
      </c>
      <c r="AA21" s="197">
        <v>0</v>
      </c>
      <c r="AB21" s="197">
        <v>0</v>
      </c>
      <c r="AC21" s="197">
        <v>1</v>
      </c>
      <c r="AD21" s="197">
        <v>0</v>
      </c>
      <c r="AE21" s="197">
        <v>0</v>
      </c>
      <c r="AF21" s="197">
        <v>0</v>
      </c>
      <c r="AG21" s="197">
        <v>0</v>
      </c>
      <c r="AH21" s="197">
        <v>1</v>
      </c>
      <c r="AI21" s="110">
        <v>0</v>
      </c>
      <c r="AJ21" s="110">
        <v>0</v>
      </c>
      <c r="AK21" s="110">
        <v>0</v>
      </c>
      <c r="AL21" s="110">
        <v>0</v>
      </c>
      <c r="AM21" s="110"/>
      <c r="AN21" s="110"/>
      <c r="AO21" s="110"/>
      <c r="AP21" s="110"/>
      <c r="AQ21" s="110"/>
      <c r="AR21" s="110"/>
      <c r="AS21" s="110"/>
      <c r="AT21" s="110"/>
      <c r="AU21" s="131">
        <f t="shared" si="0"/>
        <v>0</v>
      </c>
      <c r="AV21" s="206">
        <f t="shared" si="1"/>
        <v>0</v>
      </c>
      <c r="AW21" s="209" t="s">
        <v>235</v>
      </c>
      <c r="AX21" s="217" t="s">
        <v>101</v>
      </c>
      <c r="AY21" s="110" t="s">
        <v>101</v>
      </c>
      <c r="AZ21" s="229"/>
    </row>
    <row r="22" spans="1:52" ht="314.25" customHeight="1" x14ac:dyDescent="0.35">
      <c r="A22" s="237">
        <v>10</v>
      </c>
      <c r="B22" s="197">
        <v>39</v>
      </c>
      <c r="C22" s="197"/>
      <c r="D22" s="197"/>
      <c r="E22" s="197"/>
      <c r="F22" s="197"/>
      <c r="G22" s="197"/>
      <c r="H22" s="211" t="s">
        <v>207</v>
      </c>
      <c r="I22" s="109" t="s">
        <v>52</v>
      </c>
      <c r="J22" s="212" t="s">
        <v>236</v>
      </c>
      <c r="K22" s="212" t="s">
        <v>237</v>
      </c>
      <c r="L22" s="197"/>
      <c r="M22" s="211" t="s">
        <v>52</v>
      </c>
      <c r="N22" s="197" t="s">
        <v>232</v>
      </c>
      <c r="O22" s="211" t="s">
        <v>238</v>
      </c>
      <c r="P22" s="110">
        <v>0</v>
      </c>
      <c r="Q22" s="110">
        <v>0</v>
      </c>
      <c r="R22" s="110">
        <v>12</v>
      </c>
      <c r="S22" s="110">
        <v>0</v>
      </c>
      <c r="T22" s="110">
        <v>0</v>
      </c>
      <c r="U22" s="197" t="s">
        <v>187</v>
      </c>
      <c r="V22" s="212" t="s">
        <v>239</v>
      </c>
      <c r="W22" s="197">
        <v>1</v>
      </c>
      <c r="X22" s="197">
        <v>1</v>
      </c>
      <c r="Y22" s="197">
        <v>1</v>
      </c>
      <c r="Z22" s="197">
        <v>1</v>
      </c>
      <c r="AA22" s="197">
        <v>1</v>
      </c>
      <c r="AB22" s="197">
        <v>1</v>
      </c>
      <c r="AC22" s="197">
        <v>1</v>
      </c>
      <c r="AD22" s="197">
        <v>1</v>
      </c>
      <c r="AE22" s="197">
        <v>1</v>
      </c>
      <c r="AF22" s="197">
        <v>1</v>
      </c>
      <c r="AG22" s="197">
        <v>1</v>
      </c>
      <c r="AH22" s="197">
        <v>1</v>
      </c>
      <c r="AI22" s="110">
        <v>1</v>
      </c>
      <c r="AJ22" s="110">
        <v>1</v>
      </c>
      <c r="AK22" s="110">
        <v>1</v>
      </c>
      <c r="AL22" s="110">
        <v>1</v>
      </c>
      <c r="AM22" s="110"/>
      <c r="AN22" s="110"/>
      <c r="AO22" s="110"/>
      <c r="AP22" s="110"/>
      <c r="AQ22" s="110"/>
      <c r="AR22" s="110"/>
      <c r="AS22" s="110"/>
      <c r="AT22" s="110"/>
      <c r="AU22" s="131">
        <f t="shared" si="0"/>
        <v>4</v>
      </c>
      <c r="AV22" s="206">
        <f t="shared" si="1"/>
        <v>0.33333333333333331</v>
      </c>
      <c r="AW22" s="247" t="s">
        <v>240</v>
      </c>
      <c r="AX22" s="217" t="s">
        <v>101</v>
      </c>
      <c r="AY22" s="110" t="s">
        <v>101</v>
      </c>
    </row>
    <row r="23" spans="1:52" x14ac:dyDescent="0.35">
      <c r="B23" s="565"/>
      <c r="C23" s="566"/>
      <c r="D23" s="566"/>
      <c r="E23" s="566"/>
      <c r="F23" s="566"/>
      <c r="G23" s="566"/>
      <c r="H23" s="566"/>
      <c r="I23" s="566"/>
      <c r="J23" s="566"/>
      <c r="K23" s="566"/>
      <c r="L23" s="566"/>
      <c r="M23" s="566"/>
      <c r="N23" s="566"/>
      <c r="O23" s="566"/>
      <c r="P23" s="566"/>
      <c r="Q23" s="566"/>
      <c r="R23" s="566"/>
      <c r="S23" s="566"/>
      <c r="T23" s="566"/>
      <c r="U23" s="566"/>
      <c r="V23" s="566"/>
      <c r="W23" s="566"/>
      <c r="X23" s="566"/>
      <c r="Y23" s="566"/>
      <c r="Z23" s="566"/>
      <c r="AA23" s="566"/>
      <c r="AB23" s="566"/>
      <c r="AC23" s="566"/>
      <c r="AD23" s="566"/>
      <c r="AE23" s="566"/>
      <c r="AF23" s="566"/>
      <c r="AG23" s="566"/>
      <c r="AH23" s="566"/>
      <c r="AI23" s="566"/>
      <c r="AJ23" s="566"/>
      <c r="AK23" s="566"/>
      <c r="AL23" s="566"/>
      <c r="AM23" s="566"/>
      <c r="AN23" s="566"/>
      <c r="AO23" s="566"/>
      <c r="AP23" s="566"/>
      <c r="AQ23" s="566"/>
      <c r="AR23" s="566"/>
      <c r="AS23" s="566"/>
      <c r="AT23" s="566"/>
      <c r="AU23" s="566"/>
      <c r="AV23" s="566"/>
      <c r="AW23" s="566"/>
      <c r="AX23" s="566"/>
      <c r="AY23" s="567"/>
    </row>
    <row r="24" spans="1:52" x14ac:dyDescent="0.35">
      <c r="B24" s="568" t="s">
        <v>241</v>
      </c>
      <c r="C24" s="568"/>
      <c r="D24" s="568"/>
      <c r="E24" s="558" t="s">
        <v>242</v>
      </c>
      <c r="F24" s="558"/>
      <c r="G24" s="558"/>
      <c r="H24" s="558"/>
      <c r="I24" s="558"/>
      <c r="J24" s="558"/>
      <c r="K24" s="559" t="s">
        <v>243</v>
      </c>
      <c r="L24" s="559"/>
      <c r="M24" s="559"/>
      <c r="N24" s="559"/>
      <c r="O24" s="559"/>
      <c r="P24" s="559"/>
      <c r="Q24" s="558" t="s">
        <v>242</v>
      </c>
      <c r="R24" s="558"/>
      <c r="S24" s="558"/>
      <c r="T24" s="558"/>
      <c r="U24" s="558"/>
      <c r="V24" s="558"/>
      <c r="W24" s="558" t="s">
        <v>242</v>
      </c>
      <c r="X24" s="558"/>
      <c r="Y24" s="558"/>
      <c r="Z24" s="558"/>
      <c r="AA24" s="558"/>
      <c r="AB24" s="558"/>
      <c r="AC24" s="558"/>
      <c r="AD24" s="558"/>
      <c r="AE24" s="558" t="s">
        <v>242</v>
      </c>
      <c r="AF24" s="558"/>
      <c r="AG24" s="558"/>
      <c r="AH24" s="558"/>
      <c r="AI24" s="558"/>
      <c r="AJ24" s="558"/>
      <c r="AK24" s="558"/>
      <c r="AL24" s="558"/>
      <c r="AM24" s="558"/>
      <c r="AN24" s="558"/>
      <c r="AO24" s="558"/>
      <c r="AP24" s="558"/>
      <c r="AQ24" s="559" t="s">
        <v>244</v>
      </c>
      <c r="AR24" s="559"/>
      <c r="AS24" s="559"/>
      <c r="AT24" s="559"/>
      <c r="AU24" s="558" t="s">
        <v>245</v>
      </c>
      <c r="AV24" s="558"/>
      <c r="AW24" s="558"/>
      <c r="AX24" s="558"/>
      <c r="AY24" s="558"/>
    </row>
    <row r="25" spans="1:52" x14ac:dyDescent="0.35">
      <c r="B25" s="568"/>
      <c r="C25" s="568"/>
      <c r="D25" s="568"/>
      <c r="E25" s="558" t="s">
        <v>246</v>
      </c>
      <c r="F25" s="558"/>
      <c r="G25" s="558"/>
      <c r="H25" s="558"/>
      <c r="I25" s="558"/>
      <c r="J25" s="558"/>
      <c r="K25" s="559"/>
      <c r="L25" s="559"/>
      <c r="M25" s="559"/>
      <c r="N25" s="559"/>
      <c r="O25" s="559"/>
      <c r="P25" s="559"/>
      <c r="Q25" s="558" t="s">
        <v>247</v>
      </c>
      <c r="R25" s="558"/>
      <c r="S25" s="558"/>
      <c r="T25" s="558"/>
      <c r="U25" s="558"/>
      <c r="V25" s="558"/>
      <c r="W25" s="558" t="s">
        <v>248</v>
      </c>
      <c r="X25" s="558"/>
      <c r="Y25" s="558"/>
      <c r="Z25" s="558"/>
      <c r="AA25" s="558"/>
      <c r="AB25" s="558"/>
      <c r="AC25" s="558"/>
      <c r="AD25" s="558"/>
      <c r="AE25" s="558" t="s">
        <v>249</v>
      </c>
      <c r="AF25" s="558"/>
      <c r="AG25" s="558"/>
      <c r="AH25" s="558"/>
      <c r="AI25" s="558"/>
      <c r="AJ25" s="558"/>
      <c r="AK25" s="558"/>
      <c r="AL25" s="558"/>
      <c r="AM25" s="558"/>
      <c r="AN25" s="558"/>
      <c r="AO25" s="558"/>
      <c r="AP25" s="558"/>
      <c r="AQ25" s="559"/>
      <c r="AR25" s="559"/>
      <c r="AS25" s="559"/>
      <c r="AT25" s="559"/>
      <c r="AU25" s="558" t="s">
        <v>250</v>
      </c>
      <c r="AV25" s="558"/>
      <c r="AW25" s="558"/>
      <c r="AX25" s="558"/>
      <c r="AY25" s="558"/>
    </row>
    <row r="26" spans="1:52" ht="30" customHeight="1" x14ac:dyDescent="0.35">
      <c r="B26" s="568"/>
      <c r="C26" s="568"/>
      <c r="D26" s="568"/>
      <c r="E26" s="558" t="s">
        <v>251</v>
      </c>
      <c r="F26" s="558"/>
      <c r="G26" s="558"/>
      <c r="H26" s="558"/>
      <c r="I26" s="558"/>
      <c r="J26" s="558"/>
      <c r="K26" s="559"/>
      <c r="L26" s="559"/>
      <c r="M26" s="559"/>
      <c r="N26" s="559"/>
      <c r="O26" s="559"/>
      <c r="P26" s="559"/>
      <c r="Q26" s="558" t="s">
        <v>252</v>
      </c>
      <c r="R26" s="558"/>
      <c r="S26" s="558"/>
      <c r="T26" s="558"/>
      <c r="U26" s="558"/>
      <c r="V26" s="558"/>
      <c r="W26" s="558" t="s">
        <v>253</v>
      </c>
      <c r="X26" s="558"/>
      <c r="Y26" s="558"/>
      <c r="Z26" s="558"/>
      <c r="AA26" s="558"/>
      <c r="AB26" s="558"/>
      <c r="AC26" s="558"/>
      <c r="AD26" s="558"/>
      <c r="AE26" s="558" t="s">
        <v>254</v>
      </c>
      <c r="AF26" s="558"/>
      <c r="AG26" s="558"/>
      <c r="AH26" s="558"/>
      <c r="AI26" s="558"/>
      <c r="AJ26" s="558"/>
      <c r="AK26" s="558"/>
      <c r="AL26" s="558"/>
      <c r="AM26" s="558"/>
      <c r="AN26" s="558"/>
      <c r="AO26" s="558"/>
      <c r="AP26" s="558"/>
      <c r="AQ26" s="559"/>
      <c r="AR26" s="559"/>
      <c r="AS26" s="559"/>
      <c r="AT26" s="559"/>
      <c r="AU26" s="558" t="s">
        <v>255</v>
      </c>
      <c r="AV26" s="558"/>
      <c r="AW26" s="558"/>
      <c r="AX26" s="558"/>
      <c r="AY26" s="558"/>
    </row>
  </sheetData>
  <mergeCells count="56">
    <mergeCell ref="B1:AW1"/>
    <mergeCell ref="AX1:AY1"/>
    <mergeCell ref="B2:AW2"/>
    <mergeCell ref="AX2:AY2"/>
    <mergeCell ref="B3:AW4"/>
    <mergeCell ref="AX3:AY3"/>
    <mergeCell ref="AX4:AY4"/>
    <mergeCell ref="B5:AH5"/>
    <mergeCell ref="AI5:AV10"/>
    <mergeCell ref="AW5:AW12"/>
    <mergeCell ref="AX5:AX12"/>
    <mergeCell ref="AY5:AY12"/>
    <mergeCell ref="B6:D8"/>
    <mergeCell ref="E6:F8"/>
    <mergeCell ref="G6:H8"/>
    <mergeCell ref="I6:J6"/>
    <mergeCell ref="L6:V8"/>
    <mergeCell ref="I7:J7"/>
    <mergeCell ref="I8:J8"/>
    <mergeCell ref="B9:D9"/>
    <mergeCell ref="E9:AH9"/>
    <mergeCell ref="B10:D10"/>
    <mergeCell ref="E10:AH10"/>
    <mergeCell ref="W11:AH11"/>
    <mergeCell ref="B11:G11"/>
    <mergeCell ref="H11:I11"/>
    <mergeCell ref="J11:J12"/>
    <mergeCell ref="K11:K12"/>
    <mergeCell ref="L11:L12"/>
    <mergeCell ref="N11:N12"/>
    <mergeCell ref="O11:O12"/>
    <mergeCell ref="P11:T11"/>
    <mergeCell ref="U11:U12"/>
    <mergeCell ref="V11:V12"/>
    <mergeCell ref="AI11:AT11"/>
    <mergeCell ref="AU11:AV11"/>
    <mergeCell ref="B23:AY23"/>
    <mergeCell ref="B24:D26"/>
    <mergeCell ref="E24:J24"/>
    <mergeCell ref="K24:P26"/>
    <mergeCell ref="Q24:V24"/>
    <mergeCell ref="W24:AD24"/>
    <mergeCell ref="AE24:AP24"/>
    <mergeCell ref="E26:J26"/>
    <mergeCell ref="Q26:V26"/>
    <mergeCell ref="W26:AD26"/>
    <mergeCell ref="AE26:AP26"/>
    <mergeCell ref="AU26:AY26"/>
    <mergeCell ref="AU24:AY24"/>
    <mergeCell ref="M11:M12"/>
    <mergeCell ref="E25:J25"/>
    <mergeCell ref="Q25:V25"/>
    <mergeCell ref="W25:AD25"/>
    <mergeCell ref="AE25:AP25"/>
    <mergeCell ref="AU25:AY25"/>
    <mergeCell ref="AQ24:AT26"/>
  </mergeCells>
  <pageMargins left="0.7" right="0.7" top="0.75" bottom="0.75" header="0.3" footer="0.3"/>
  <pageSetup paperSize="9" orientation="portrait"/>
  <legacy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A60"/>
  <sheetViews>
    <sheetView topLeftCell="A34" zoomScale="51" zoomScaleNormal="51" workbookViewId="0">
      <selection activeCell="V46" sqref="V46"/>
    </sheetView>
  </sheetViews>
  <sheetFormatPr baseColWidth="10" defaultColWidth="19.54296875" defaultRowHeight="14" x14ac:dyDescent="0.35"/>
  <cols>
    <col min="1" max="1" width="19.54296875" style="108" customWidth="1"/>
    <col min="2" max="25" width="11" style="108" customWidth="1"/>
    <col min="26" max="27" width="12.26953125" style="108" customWidth="1"/>
    <col min="28" max="31" width="8.1796875" style="108" customWidth="1"/>
    <col min="32" max="32" width="9.453125" style="108" customWidth="1"/>
    <col min="33" max="33" width="8.1796875" style="108" customWidth="1"/>
    <col min="34" max="38" width="7.7265625" style="108" customWidth="1"/>
    <col min="39" max="39" width="11.26953125" style="108" customWidth="1"/>
    <col min="40" max="40" width="2.26953125" style="108" customWidth="1"/>
    <col min="41" max="41" width="19.54296875" style="108" customWidth="1"/>
    <col min="42" max="67" width="11.26953125" style="108" customWidth="1"/>
    <col min="68" max="79" width="8.7265625" style="108" customWidth="1"/>
    <col min="80" max="16384" width="19.54296875" style="108"/>
  </cols>
  <sheetData>
    <row r="1" spans="1:79" ht="16.5" customHeight="1" x14ac:dyDescent="0.35">
      <c r="A1" s="610" t="s">
        <v>0</v>
      </c>
      <c r="B1" s="610"/>
      <c r="C1" s="610"/>
      <c r="D1" s="610"/>
      <c r="E1" s="610"/>
      <c r="F1" s="610"/>
      <c r="G1" s="610"/>
      <c r="H1" s="610"/>
      <c r="I1" s="610"/>
      <c r="J1" s="610"/>
      <c r="K1" s="610"/>
      <c r="L1" s="610"/>
      <c r="M1" s="610"/>
      <c r="N1" s="610"/>
      <c r="O1" s="610"/>
      <c r="P1" s="610"/>
      <c r="Q1" s="610"/>
      <c r="R1" s="610"/>
      <c r="S1" s="610"/>
      <c r="T1" s="610"/>
      <c r="U1" s="610"/>
      <c r="V1" s="610"/>
      <c r="W1" s="610"/>
      <c r="X1" s="610"/>
      <c r="Y1" s="610"/>
      <c r="Z1" s="610"/>
      <c r="AA1" s="610"/>
      <c r="AB1" s="610"/>
      <c r="AC1" s="610"/>
      <c r="AD1" s="610"/>
      <c r="AE1" s="610"/>
      <c r="AF1" s="610"/>
      <c r="AG1" s="610"/>
      <c r="AH1" s="610"/>
      <c r="AI1" s="610"/>
      <c r="AJ1" s="610"/>
      <c r="AK1" s="610"/>
      <c r="AL1" s="610"/>
      <c r="AM1" s="610"/>
      <c r="AN1" s="610"/>
      <c r="AO1" s="610"/>
      <c r="AP1" s="610"/>
      <c r="AQ1" s="610"/>
      <c r="AR1" s="610"/>
      <c r="AS1" s="610"/>
      <c r="AT1" s="610"/>
      <c r="AU1" s="610"/>
      <c r="AV1" s="610"/>
      <c r="AW1" s="610"/>
      <c r="AX1" s="610"/>
      <c r="AY1" s="610"/>
      <c r="AZ1" s="610"/>
      <c r="BA1" s="610"/>
      <c r="BB1" s="610"/>
      <c r="BC1" s="610"/>
      <c r="BD1" s="610"/>
      <c r="BE1" s="610"/>
      <c r="BF1" s="610"/>
      <c r="BG1" s="610"/>
      <c r="BH1" s="610"/>
      <c r="BI1" s="610"/>
      <c r="BJ1" s="610"/>
      <c r="BK1" s="610"/>
      <c r="BL1" s="610"/>
      <c r="BM1" s="610"/>
      <c r="BN1" s="610"/>
      <c r="BO1" s="610"/>
      <c r="BP1" s="610"/>
      <c r="BQ1" s="610"/>
      <c r="BR1" s="610"/>
      <c r="BS1" s="610"/>
      <c r="BT1" s="610"/>
      <c r="BU1" s="610"/>
      <c r="BV1" s="610"/>
      <c r="BW1" s="610"/>
      <c r="BX1" s="610"/>
      <c r="BY1" s="611" t="s">
        <v>1</v>
      </c>
      <c r="BZ1" s="611"/>
      <c r="CA1" s="611"/>
    </row>
    <row r="2" spans="1:79" ht="16.5" customHeight="1" x14ac:dyDescent="0.35">
      <c r="A2" s="610" t="s">
        <v>2</v>
      </c>
      <c r="B2" s="610"/>
      <c r="C2" s="610"/>
      <c r="D2" s="610"/>
      <c r="E2" s="610"/>
      <c r="F2" s="610"/>
      <c r="G2" s="610"/>
      <c r="H2" s="610"/>
      <c r="I2" s="610"/>
      <c r="J2" s="610"/>
      <c r="K2" s="610"/>
      <c r="L2" s="610"/>
      <c r="M2" s="610"/>
      <c r="N2" s="610"/>
      <c r="O2" s="610"/>
      <c r="P2" s="610"/>
      <c r="Q2" s="610"/>
      <c r="R2" s="610"/>
      <c r="S2" s="610"/>
      <c r="T2" s="610"/>
      <c r="U2" s="610"/>
      <c r="V2" s="610"/>
      <c r="W2" s="610"/>
      <c r="X2" s="610"/>
      <c r="Y2" s="610"/>
      <c r="Z2" s="610"/>
      <c r="AA2" s="610"/>
      <c r="AB2" s="610"/>
      <c r="AC2" s="610"/>
      <c r="AD2" s="610"/>
      <c r="AE2" s="610"/>
      <c r="AF2" s="610"/>
      <c r="AG2" s="610"/>
      <c r="AH2" s="610"/>
      <c r="AI2" s="610"/>
      <c r="AJ2" s="610"/>
      <c r="AK2" s="610"/>
      <c r="AL2" s="610"/>
      <c r="AM2" s="610"/>
      <c r="AN2" s="610"/>
      <c r="AO2" s="610"/>
      <c r="AP2" s="610"/>
      <c r="AQ2" s="610"/>
      <c r="AR2" s="610"/>
      <c r="AS2" s="610"/>
      <c r="AT2" s="610"/>
      <c r="AU2" s="610"/>
      <c r="AV2" s="610"/>
      <c r="AW2" s="610"/>
      <c r="AX2" s="610"/>
      <c r="AY2" s="610"/>
      <c r="AZ2" s="610"/>
      <c r="BA2" s="610"/>
      <c r="BB2" s="610"/>
      <c r="BC2" s="610"/>
      <c r="BD2" s="610"/>
      <c r="BE2" s="610"/>
      <c r="BF2" s="610"/>
      <c r="BG2" s="610"/>
      <c r="BH2" s="610"/>
      <c r="BI2" s="610"/>
      <c r="BJ2" s="610"/>
      <c r="BK2" s="610"/>
      <c r="BL2" s="610"/>
      <c r="BM2" s="610"/>
      <c r="BN2" s="610"/>
      <c r="BO2" s="610"/>
      <c r="BP2" s="610"/>
      <c r="BQ2" s="610"/>
      <c r="BR2" s="610"/>
      <c r="BS2" s="610"/>
      <c r="BT2" s="610"/>
      <c r="BU2" s="610"/>
      <c r="BV2" s="610"/>
      <c r="BW2" s="610"/>
      <c r="BX2" s="610"/>
      <c r="BY2" s="611" t="s">
        <v>3</v>
      </c>
      <c r="BZ2" s="611"/>
      <c r="CA2" s="611"/>
    </row>
    <row r="3" spans="1:79" ht="26.25" customHeight="1" x14ac:dyDescent="0.35">
      <c r="A3" s="610" t="s">
        <v>256</v>
      </c>
      <c r="B3" s="610"/>
      <c r="C3" s="610"/>
      <c r="D3" s="610"/>
      <c r="E3" s="610"/>
      <c r="F3" s="610"/>
      <c r="G3" s="610"/>
      <c r="H3" s="610"/>
      <c r="I3" s="610"/>
      <c r="J3" s="610"/>
      <c r="K3" s="610"/>
      <c r="L3" s="610"/>
      <c r="M3" s="610"/>
      <c r="N3" s="610"/>
      <c r="O3" s="610"/>
      <c r="P3" s="610"/>
      <c r="Q3" s="610"/>
      <c r="R3" s="610"/>
      <c r="S3" s="610"/>
      <c r="T3" s="610"/>
      <c r="U3" s="610"/>
      <c r="V3" s="610"/>
      <c r="W3" s="610"/>
      <c r="X3" s="610"/>
      <c r="Y3" s="610"/>
      <c r="Z3" s="610"/>
      <c r="AA3" s="610"/>
      <c r="AB3" s="610"/>
      <c r="AC3" s="610"/>
      <c r="AD3" s="610"/>
      <c r="AE3" s="610"/>
      <c r="AF3" s="610"/>
      <c r="AG3" s="610"/>
      <c r="AH3" s="610"/>
      <c r="AI3" s="610"/>
      <c r="AJ3" s="610"/>
      <c r="AK3" s="610"/>
      <c r="AL3" s="610"/>
      <c r="AM3" s="610"/>
      <c r="AN3" s="610"/>
      <c r="AO3" s="610"/>
      <c r="AP3" s="610"/>
      <c r="AQ3" s="610"/>
      <c r="AR3" s="610"/>
      <c r="AS3" s="610"/>
      <c r="AT3" s="610"/>
      <c r="AU3" s="610"/>
      <c r="AV3" s="610"/>
      <c r="AW3" s="610"/>
      <c r="AX3" s="610"/>
      <c r="AY3" s="610"/>
      <c r="AZ3" s="610"/>
      <c r="BA3" s="610"/>
      <c r="BB3" s="610"/>
      <c r="BC3" s="610"/>
      <c r="BD3" s="610"/>
      <c r="BE3" s="610"/>
      <c r="BF3" s="610"/>
      <c r="BG3" s="610"/>
      <c r="BH3" s="610"/>
      <c r="BI3" s="610"/>
      <c r="BJ3" s="610"/>
      <c r="BK3" s="610"/>
      <c r="BL3" s="610"/>
      <c r="BM3" s="610"/>
      <c r="BN3" s="610"/>
      <c r="BO3" s="610"/>
      <c r="BP3" s="610"/>
      <c r="BQ3" s="610"/>
      <c r="BR3" s="610"/>
      <c r="BS3" s="610"/>
      <c r="BT3" s="610"/>
      <c r="BU3" s="610"/>
      <c r="BV3" s="610"/>
      <c r="BW3" s="610"/>
      <c r="BX3" s="610"/>
      <c r="BY3" s="611" t="s">
        <v>5</v>
      </c>
      <c r="BZ3" s="611"/>
      <c r="CA3" s="611"/>
    </row>
    <row r="4" spans="1:79" ht="16.5" customHeight="1" x14ac:dyDescent="0.35">
      <c r="A4" s="610" t="s">
        <v>257</v>
      </c>
      <c r="B4" s="610"/>
      <c r="C4" s="610"/>
      <c r="D4" s="610"/>
      <c r="E4" s="610"/>
      <c r="F4" s="610"/>
      <c r="G4" s="610"/>
      <c r="H4" s="610"/>
      <c r="I4" s="610"/>
      <c r="J4" s="610"/>
      <c r="K4" s="610"/>
      <c r="L4" s="610"/>
      <c r="M4" s="610"/>
      <c r="N4" s="610"/>
      <c r="O4" s="610"/>
      <c r="P4" s="610"/>
      <c r="Q4" s="610"/>
      <c r="R4" s="610"/>
      <c r="S4" s="610"/>
      <c r="T4" s="610"/>
      <c r="U4" s="610"/>
      <c r="V4" s="610"/>
      <c r="W4" s="610"/>
      <c r="X4" s="610"/>
      <c r="Y4" s="610"/>
      <c r="Z4" s="610"/>
      <c r="AA4" s="610"/>
      <c r="AB4" s="610"/>
      <c r="AC4" s="610"/>
      <c r="AD4" s="610"/>
      <c r="AE4" s="610"/>
      <c r="AF4" s="610"/>
      <c r="AG4" s="610"/>
      <c r="AH4" s="610"/>
      <c r="AI4" s="610"/>
      <c r="AJ4" s="610"/>
      <c r="AK4" s="610"/>
      <c r="AL4" s="610"/>
      <c r="AM4" s="610"/>
      <c r="AN4" s="610"/>
      <c r="AO4" s="610"/>
      <c r="AP4" s="610"/>
      <c r="AQ4" s="610"/>
      <c r="AR4" s="610"/>
      <c r="AS4" s="610"/>
      <c r="AT4" s="610"/>
      <c r="AU4" s="610"/>
      <c r="AV4" s="610"/>
      <c r="AW4" s="610"/>
      <c r="AX4" s="610"/>
      <c r="AY4" s="610"/>
      <c r="AZ4" s="610"/>
      <c r="BA4" s="610"/>
      <c r="BB4" s="610"/>
      <c r="BC4" s="610"/>
      <c r="BD4" s="610"/>
      <c r="BE4" s="610"/>
      <c r="BF4" s="610"/>
      <c r="BG4" s="610"/>
      <c r="BH4" s="610"/>
      <c r="BI4" s="610"/>
      <c r="BJ4" s="610"/>
      <c r="BK4" s="610"/>
      <c r="BL4" s="610"/>
      <c r="BM4" s="610"/>
      <c r="BN4" s="610"/>
      <c r="BO4" s="610"/>
      <c r="BP4" s="610"/>
      <c r="BQ4" s="610"/>
      <c r="BR4" s="610"/>
      <c r="BS4" s="610"/>
      <c r="BT4" s="610"/>
      <c r="BU4" s="610"/>
      <c r="BV4" s="610"/>
      <c r="BW4" s="610"/>
      <c r="BX4" s="610"/>
      <c r="BY4" s="607" t="s">
        <v>258</v>
      </c>
      <c r="BZ4" s="608"/>
      <c r="CA4" s="609"/>
    </row>
    <row r="5" spans="1:79" ht="26.25" customHeight="1" x14ac:dyDescent="0.35">
      <c r="A5" s="618" t="s">
        <v>259</v>
      </c>
      <c r="B5" s="618"/>
      <c r="C5" s="618"/>
      <c r="D5" s="618"/>
      <c r="E5" s="618"/>
      <c r="F5" s="618"/>
      <c r="G5" s="618"/>
      <c r="H5" s="618"/>
      <c r="I5" s="618"/>
      <c r="J5" s="618"/>
      <c r="K5" s="618"/>
      <c r="L5" s="618"/>
      <c r="M5" s="618"/>
      <c r="N5" s="618"/>
      <c r="O5" s="618"/>
      <c r="P5" s="618"/>
      <c r="Q5" s="618"/>
      <c r="R5" s="618"/>
      <c r="S5" s="618"/>
      <c r="T5" s="618"/>
      <c r="U5" s="618"/>
      <c r="V5" s="618"/>
      <c r="W5" s="618"/>
      <c r="X5" s="618"/>
      <c r="Y5" s="618"/>
      <c r="Z5" s="618"/>
      <c r="AA5" s="618"/>
      <c r="AB5" s="618"/>
      <c r="AC5" s="618"/>
      <c r="AD5" s="618"/>
      <c r="AE5" s="618"/>
      <c r="AF5" s="618"/>
      <c r="AG5" s="618"/>
      <c r="AH5" s="618"/>
      <c r="AI5" s="618"/>
      <c r="AJ5" s="618"/>
      <c r="AK5" s="618"/>
      <c r="AL5" s="618"/>
      <c r="AM5" s="618"/>
      <c r="AO5" s="618" t="s">
        <v>260</v>
      </c>
      <c r="AP5" s="618"/>
      <c r="AQ5" s="618"/>
      <c r="AR5" s="618"/>
      <c r="AS5" s="618"/>
      <c r="AT5" s="618"/>
      <c r="AU5" s="618"/>
      <c r="AV5" s="618"/>
      <c r="AW5" s="618"/>
      <c r="AX5" s="618"/>
      <c r="AY5" s="618"/>
      <c r="AZ5" s="618"/>
      <c r="BA5" s="618"/>
      <c r="BB5" s="618"/>
      <c r="BC5" s="618"/>
      <c r="BD5" s="618"/>
      <c r="BE5" s="618"/>
      <c r="BF5" s="618"/>
      <c r="BG5" s="618"/>
      <c r="BH5" s="618"/>
      <c r="BI5" s="618"/>
      <c r="BJ5" s="618"/>
      <c r="BK5" s="618"/>
      <c r="BL5" s="618"/>
      <c r="BM5" s="618"/>
      <c r="BN5" s="618"/>
      <c r="BO5" s="618"/>
      <c r="BP5" s="618"/>
      <c r="BQ5" s="618"/>
      <c r="BR5" s="618"/>
      <c r="BS5" s="618"/>
      <c r="BT5" s="618"/>
      <c r="BU5" s="618"/>
      <c r="BV5" s="618"/>
      <c r="BW5" s="618"/>
      <c r="BX5" s="618"/>
      <c r="BY5" s="619"/>
      <c r="BZ5" s="619"/>
      <c r="CA5" s="619"/>
    </row>
    <row r="6" spans="1:79" ht="28" x14ac:dyDescent="0.35">
      <c r="A6" s="149" t="s">
        <v>261</v>
      </c>
      <c r="B6" s="614"/>
      <c r="C6" s="614"/>
      <c r="D6" s="614"/>
      <c r="E6" s="614"/>
      <c r="F6" s="614"/>
      <c r="G6" s="614"/>
      <c r="H6" s="614"/>
      <c r="I6" s="614"/>
      <c r="J6" s="614"/>
      <c r="K6" s="614"/>
      <c r="L6" s="614"/>
      <c r="M6" s="614"/>
      <c r="N6" s="614"/>
      <c r="O6" s="614"/>
      <c r="P6" s="614"/>
      <c r="Q6" s="614"/>
      <c r="R6" s="614"/>
      <c r="S6" s="614"/>
      <c r="T6" s="614"/>
      <c r="U6" s="614"/>
      <c r="V6" s="614"/>
      <c r="W6" s="614"/>
      <c r="X6" s="614"/>
      <c r="Y6" s="614"/>
      <c r="Z6" s="614"/>
      <c r="AA6" s="614"/>
      <c r="AB6" s="614"/>
      <c r="AC6" s="614"/>
      <c r="AD6" s="614"/>
      <c r="AE6" s="614"/>
      <c r="AF6" s="614"/>
      <c r="AG6" s="614"/>
      <c r="AH6" s="614"/>
      <c r="AI6" s="614"/>
      <c r="AJ6" s="614"/>
      <c r="AK6" s="614"/>
      <c r="AL6" s="614"/>
      <c r="AM6" s="614"/>
      <c r="AN6" s="614"/>
      <c r="AO6" s="614"/>
      <c r="AP6" s="614"/>
      <c r="AQ6" s="614"/>
      <c r="AR6" s="614"/>
      <c r="AS6" s="614"/>
      <c r="AT6" s="614"/>
      <c r="AU6" s="614"/>
      <c r="AV6" s="614"/>
      <c r="AW6" s="614"/>
      <c r="AX6" s="614"/>
      <c r="AY6" s="614"/>
      <c r="AZ6" s="614"/>
      <c r="BA6" s="614"/>
      <c r="BB6" s="614"/>
      <c r="BC6" s="614"/>
      <c r="BD6" s="614"/>
      <c r="BE6" s="614"/>
      <c r="BF6" s="614"/>
      <c r="BG6" s="614"/>
      <c r="BH6" s="614"/>
      <c r="BI6" s="614"/>
      <c r="BJ6" s="614"/>
      <c r="BK6" s="614"/>
      <c r="BL6" s="614"/>
      <c r="BM6" s="614"/>
      <c r="BN6" s="614"/>
      <c r="BO6" s="614"/>
      <c r="BP6" s="614"/>
      <c r="BQ6" s="614"/>
      <c r="BR6" s="614"/>
      <c r="BS6" s="614"/>
      <c r="BT6" s="614"/>
      <c r="BU6" s="614"/>
      <c r="BV6" s="614"/>
      <c r="BW6" s="614"/>
      <c r="BX6" s="614"/>
      <c r="BY6" s="614"/>
      <c r="BZ6" s="614"/>
      <c r="CA6" s="614"/>
    </row>
    <row r="7" spans="1:79" ht="29.25" customHeight="1" x14ac:dyDescent="0.35">
      <c r="A7" s="150" t="s">
        <v>262</v>
      </c>
      <c r="B7" s="612"/>
      <c r="C7" s="615"/>
      <c r="D7" s="615"/>
      <c r="E7" s="615"/>
      <c r="F7" s="615"/>
      <c r="G7" s="615"/>
      <c r="H7" s="615"/>
      <c r="I7" s="615"/>
      <c r="J7" s="615"/>
      <c r="K7" s="615"/>
      <c r="L7" s="615"/>
      <c r="M7" s="615"/>
      <c r="N7" s="615"/>
      <c r="O7" s="615"/>
      <c r="P7" s="615"/>
      <c r="Q7" s="615"/>
      <c r="R7" s="615"/>
      <c r="S7" s="615"/>
      <c r="T7" s="615"/>
      <c r="U7" s="615"/>
      <c r="V7" s="615"/>
      <c r="W7" s="615"/>
      <c r="X7" s="615"/>
      <c r="Y7" s="615"/>
      <c r="Z7" s="615"/>
      <c r="AA7" s="615"/>
      <c r="AB7" s="615"/>
      <c r="AC7" s="615"/>
      <c r="AD7" s="615"/>
      <c r="AE7" s="615"/>
      <c r="AF7" s="615"/>
      <c r="AG7" s="615"/>
      <c r="AH7" s="615"/>
      <c r="AI7" s="615"/>
      <c r="AJ7" s="615"/>
      <c r="AK7" s="615"/>
      <c r="AL7" s="615"/>
      <c r="AM7" s="615"/>
      <c r="AN7" s="615"/>
      <c r="AO7" s="615"/>
      <c r="AP7" s="615"/>
      <c r="AQ7" s="615"/>
      <c r="AR7" s="615"/>
      <c r="AS7" s="615"/>
      <c r="AT7" s="615"/>
      <c r="AU7" s="615"/>
      <c r="AV7" s="615"/>
      <c r="AW7" s="615"/>
      <c r="AX7" s="615"/>
      <c r="AY7" s="615"/>
      <c r="AZ7" s="615"/>
      <c r="BA7" s="615"/>
      <c r="BB7" s="615"/>
      <c r="BC7" s="615"/>
      <c r="BD7" s="615"/>
      <c r="BE7" s="615"/>
      <c r="BF7" s="615"/>
      <c r="BG7" s="615"/>
      <c r="BH7" s="615"/>
      <c r="BI7" s="615"/>
      <c r="BJ7" s="615"/>
      <c r="BK7" s="615"/>
      <c r="BL7" s="615"/>
      <c r="BM7" s="615"/>
      <c r="BN7" s="615"/>
      <c r="BO7" s="615"/>
      <c r="BP7" s="615"/>
      <c r="BQ7" s="615"/>
      <c r="BR7" s="615"/>
      <c r="BS7" s="615"/>
      <c r="BT7" s="615"/>
      <c r="BU7" s="615"/>
      <c r="BV7" s="615"/>
      <c r="BW7" s="615"/>
      <c r="BX7" s="615"/>
      <c r="BY7" s="615"/>
      <c r="BZ7" s="615"/>
      <c r="CA7" s="613"/>
    </row>
    <row r="8" spans="1:79" ht="6" customHeight="1" x14ac:dyDescent="0.35">
      <c r="A8" s="140"/>
      <c r="B8" s="140"/>
      <c r="C8" s="140"/>
      <c r="D8" s="140"/>
      <c r="E8" s="140"/>
      <c r="F8" s="140"/>
      <c r="G8" s="140"/>
      <c r="H8" s="140"/>
      <c r="I8" s="140"/>
      <c r="J8" s="140"/>
      <c r="K8" s="140"/>
      <c r="L8" s="140"/>
      <c r="M8" s="140"/>
      <c r="N8" s="140"/>
      <c r="O8" s="141"/>
      <c r="P8" s="141"/>
      <c r="Q8" s="141"/>
      <c r="R8" s="141"/>
      <c r="S8" s="141"/>
      <c r="T8" s="141"/>
      <c r="U8" s="141"/>
      <c r="V8" s="141"/>
      <c r="W8" s="141"/>
      <c r="X8" s="141"/>
      <c r="Y8" s="141"/>
      <c r="Z8" s="141"/>
      <c r="AA8" s="141"/>
      <c r="AB8" s="141"/>
      <c r="AC8" s="141"/>
      <c r="AD8" s="141"/>
      <c r="AE8" s="141"/>
      <c r="AF8" s="141"/>
      <c r="AG8" s="141"/>
      <c r="AH8" s="141"/>
      <c r="AI8" s="141"/>
      <c r="AJ8" s="141"/>
      <c r="AK8" s="141"/>
      <c r="AL8" s="141"/>
      <c r="AM8" s="141"/>
      <c r="AO8" s="140"/>
      <c r="AP8" s="141"/>
      <c r="AQ8" s="141"/>
      <c r="AR8" s="141"/>
      <c r="AS8" s="141"/>
      <c r="AT8" s="141"/>
      <c r="AU8" s="141"/>
      <c r="AV8" s="141"/>
      <c r="AW8" s="141"/>
      <c r="AX8" s="141"/>
      <c r="AY8" s="141"/>
      <c r="AZ8" s="141"/>
      <c r="BA8" s="141"/>
    </row>
    <row r="9" spans="1:79" ht="30" customHeight="1" x14ac:dyDescent="0.35">
      <c r="A9" s="616" t="s">
        <v>263</v>
      </c>
      <c r="B9" s="612" t="s">
        <v>29</v>
      </c>
      <c r="C9" s="613"/>
      <c r="D9" s="612" t="s">
        <v>30</v>
      </c>
      <c r="E9" s="613"/>
      <c r="F9" s="612" t="s">
        <v>31</v>
      </c>
      <c r="G9" s="613"/>
      <c r="H9" s="612" t="s">
        <v>32</v>
      </c>
      <c r="I9" s="613"/>
      <c r="J9" s="612" t="s">
        <v>33</v>
      </c>
      <c r="K9" s="613"/>
      <c r="L9" s="612" t="s">
        <v>34</v>
      </c>
      <c r="M9" s="613"/>
      <c r="N9" s="612" t="s">
        <v>35</v>
      </c>
      <c r="O9" s="613"/>
      <c r="P9" s="612" t="s">
        <v>36</v>
      </c>
      <c r="Q9" s="613"/>
      <c r="R9" s="612" t="s">
        <v>37</v>
      </c>
      <c r="S9" s="613"/>
      <c r="T9" s="612" t="s">
        <v>38</v>
      </c>
      <c r="U9" s="613"/>
      <c r="V9" s="612" t="s">
        <v>39</v>
      </c>
      <c r="W9" s="613"/>
      <c r="X9" s="612" t="s">
        <v>40</v>
      </c>
      <c r="Y9" s="613"/>
      <c r="Z9" s="612" t="s">
        <v>264</v>
      </c>
      <c r="AA9" s="613"/>
      <c r="AB9" s="612" t="s">
        <v>265</v>
      </c>
      <c r="AC9" s="615"/>
      <c r="AD9" s="615"/>
      <c r="AE9" s="615"/>
      <c r="AF9" s="615"/>
      <c r="AG9" s="613"/>
      <c r="AH9" s="612" t="s">
        <v>266</v>
      </c>
      <c r="AI9" s="615"/>
      <c r="AJ9" s="615"/>
      <c r="AK9" s="615"/>
      <c r="AL9" s="615"/>
      <c r="AM9" s="613"/>
      <c r="AO9" s="616" t="s">
        <v>263</v>
      </c>
      <c r="AP9" s="612" t="s">
        <v>29</v>
      </c>
      <c r="AQ9" s="613"/>
      <c r="AR9" s="612" t="s">
        <v>30</v>
      </c>
      <c r="AS9" s="613"/>
      <c r="AT9" s="612" t="s">
        <v>31</v>
      </c>
      <c r="AU9" s="613"/>
      <c r="AV9" s="612" t="s">
        <v>32</v>
      </c>
      <c r="AW9" s="613"/>
      <c r="AX9" s="612" t="s">
        <v>33</v>
      </c>
      <c r="AY9" s="613"/>
      <c r="AZ9" s="612" t="s">
        <v>34</v>
      </c>
      <c r="BA9" s="613"/>
      <c r="BB9" s="612" t="s">
        <v>35</v>
      </c>
      <c r="BC9" s="613"/>
      <c r="BD9" s="612" t="s">
        <v>36</v>
      </c>
      <c r="BE9" s="613"/>
      <c r="BF9" s="612" t="s">
        <v>37</v>
      </c>
      <c r="BG9" s="613"/>
      <c r="BH9" s="612" t="s">
        <v>38</v>
      </c>
      <c r="BI9" s="613"/>
      <c r="BJ9" s="612" t="s">
        <v>39</v>
      </c>
      <c r="BK9" s="613"/>
      <c r="BL9" s="612" t="s">
        <v>40</v>
      </c>
      <c r="BM9" s="613"/>
      <c r="BN9" s="612" t="s">
        <v>264</v>
      </c>
      <c r="BO9" s="613"/>
      <c r="BP9" s="612" t="s">
        <v>265</v>
      </c>
      <c r="BQ9" s="615"/>
      <c r="BR9" s="615"/>
      <c r="BS9" s="615"/>
      <c r="BT9" s="615"/>
      <c r="BU9" s="613"/>
      <c r="BV9" s="612" t="s">
        <v>266</v>
      </c>
      <c r="BW9" s="615"/>
      <c r="BX9" s="615"/>
      <c r="BY9" s="615"/>
      <c r="BZ9" s="615"/>
      <c r="CA9" s="613"/>
    </row>
    <row r="10" spans="1:79" ht="36" customHeight="1" x14ac:dyDescent="0.35">
      <c r="A10" s="617"/>
      <c r="B10" s="111" t="s">
        <v>267</v>
      </c>
      <c r="C10" s="111" t="s">
        <v>268</v>
      </c>
      <c r="D10" s="111" t="s">
        <v>267</v>
      </c>
      <c r="E10" s="111" t="s">
        <v>268</v>
      </c>
      <c r="F10" s="111" t="s">
        <v>267</v>
      </c>
      <c r="G10" s="111" t="s">
        <v>268</v>
      </c>
      <c r="H10" s="111" t="s">
        <v>267</v>
      </c>
      <c r="I10" s="111" t="s">
        <v>268</v>
      </c>
      <c r="J10" s="111" t="s">
        <v>267</v>
      </c>
      <c r="K10" s="111" t="s">
        <v>268</v>
      </c>
      <c r="L10" s="111" t="s">
        <v>267</v>
      </c>
      <c r="M10" s="111" t="s">
        <v>268</v>
      </c>
      <c r="N10" s="111" t="s">
        <v>267</v>
      </c>
      <c r="O10" s="111" t="s">
        <v>268</v>
      </c>
      <c r="P10" s="111" t="s">
        <v>267</v>
      </c>
      <c r="Q10" s="111" t="s">
        <v>268</v>
      </c>
      <c r="R10" s="111" t="s">
        <v>267</v>
      </c>
      <c r="S10" s="111" t="s">
        <v>268</v>
      </c>
      <c r="T10" s="111" t="s">
        <v>267</v>
      </c>
      <c r="U10" s="111" t="s">
        <v>268</v>
      </c>
      <c r="V10" s="111" t="s">
        <v>267</v>
      </c>
      <c r="W10" s="111" t="s">
        <v>268</v>
      </c>
      <c r="X10" s="111" t="s">
        <v>267</v>
      </c>
      <c r="Y10" s="111" t="s">
        <v>268</v>
      </c>
      <c r="Z10" s="111" t="s">
        <v>267</v>
      </c>
      <c r="AA10" s="111" t="s">
        <v>268</v>
      </c>
      <c r="AB10" s="183" t="s">
        <v>269</v>
      </c>
      <c r="AC10" s="183" t="s">
        <v>270</v>
      </c>
      <c r="AD10" s="183" t="s">
        <v>271</v>
      </c>
      <c r="AE10" s="183" t="s">
        <v>272</v>
      </c>
      <c r="AF10" s="184" t="s">
        <v>273</v>
      </c>
      <c r="AG10" s="183" t="s">
        <v>274</v>
      </c>
      <c r="AH10" s="111" t="s">
        <v>275</v>
      </c>
      <c r="AI10" s="142" t="s">
        <v>276</v>
      </c>
      <c r="AJ10" s="111" t="s">
        <v>277</v>
      </c>
      <c r="AK10" s="111" t="s">
        <v>278</v>
      </c>
      <c r="AL10" s="111" t="s">
        <v>279</v>
      </c>
      <c r="AM10" s="111" t="s">
        <v>280</v>
      </c>
      <c r="AO10" s="617"/>
      <c r="AP10" s="111" t="s">
        <v>267</v>
      </c>
      <c r="AQ10" s="111" t="s">
        <v>268</v>
      </c>
      <c r="AR10" s="111" t="s">
        <v>267</v>
      </c>
      <c r="AS10" s="111" t="s">
        <v>268</v>
      </c>
      <c r="AT10" s="111" t="s">
        <v>267</v>
      </c>
      <c r="AU10" s="111" t="s">
        <v>268</v>
      </c>
      <c r="AV10" s="111" t="s">
        <v>267</v>
      </c>
      <c r="AW10" s="111" t="s">
        <v>268</v>
      </c>
      <c r="AX10" s="111" t="s">
        <v>267</v>
      </c>
      <c r="AY10" s="111" t="s">
        <v>268</v>
      </c>
      <c r="AZ10" s="111" t="s">
        <v>267</v>
      </c>
      <c r="BA10" s="111" t="s">
        <v>268</v>
      </c>
      <c r="BB10" s="111" t="s">
        <v>267</v>
      </c>
      <c r="BC10" s="111" t="s">
        <v>268</v>
      </c>
      <c r="BD10" s="111" t="s">
        <v>267</v>
      </c>
      <c r="BE10" s="111" t="s">
        <v>268</v>
      </c>
      <c r="BF10" s="111" t="s">
        <v>267</v>
      </c>
      <c r="BG10" s="111" t="s">
        <v>268</v>
      </c>
      <c r="BH10" s="111" t="s">
        <v>267</v>
      </c>
      <c r="BI10" s="111" t="s">
        <v>268</v>
      </c>
      <c r="BJ10" s="111" t="s">
        <v>267</v>
      </c>
      <c r="BK10" s="111" t="s">
        <v>268</v>
      </c>
      <c r="BL10" s="111" t="s">
        <v>267</v>
      </c>
      <c r="BM10" s="111" t="s">
        <v>268</v>
      </c>
      <c r="BN10" s="111" t="s">
        <v>267</v>
      </c>
      <c r="BO10" s="111" t="s">
        <v>268</v>
      </c>
      <c r="BP10" s="183" t="s">
        <v>269</v>
      </c>
      <c r="BQ10" s="183" t="s">
        <v>270</v>
      </c>
      <c r="BR10" s="183" t="s">
        <v>271</v>
      </c>
      <c r="BS10" s="183" t="s">
        <v>272</v>
      </c>
      <c r="BT10" s="184" t="s">
        <v>273</v>
      </c>
      <c r="BU10" s="183" t="s">
        <v>274</v>
      </c>
      <c r="BV10" s="181" t="s">
        <v>275</v>
      </c>
      <c r="BW10" s="182" t="s">
        <v>276</v>
      </c>
      <c r="BX10" s="181" t="s">
        <v>277</v>
      </c>
      <c r="BY10" s="181" t="s">
        <v>278</v>
      </c>
      <c r="BZ10" s="181" t="s">
        <v>279</v>
      </c>
      <c r="CA10" s="181" t="s">
        <v>280</v>
      </c>
    </row>
    <row r="11" spans="1:79" x14ac:dyDescent="0.35">
      <c r="A11" s="143" t="s">
        <v>281</v>
      </c>
      <c r="B11" s="143"/>
      <c r="C11" s="143"/>
      <c r="D11" s="143"/>
      <c r="E11" s="143"/>
      <c r="F11" s="143"/>
      <c r="G11" s="143"/>
      <c r="H11" s="143"/>
      <c r="I11" s="143"/>
      <c r="J11" s="143"/>
      <c r="K11" s="143"/>
      <c r="L11" s="143"/>
      <c r="M11" s="143"/>
      <c r="N11" s="143"/>
      <c r="O11" s="144"/>
      <c r="P11" s="144"/>
      <c r="Q11" s="144"/>
      <c r="R11" s="144"/>
      <c r="S11" s="144"/>
      <c r="T11" s="144"/>
      <c r="U11" s="144"/>
      <c r="V11" s="144"/>
      <c r="W11" s="144"/>
      <c r="X11" s="144"/>
      <c r="Y11" s="144"/>
      <c r="Z11" s="186">
        <f>B11+D11+F11+H11+J11+L11+N11+P11+R11+T11+V11+X11</f>
        <v>0</v>
      </c>
      <c r="AA11" s="151">
        <f>C11+E11+G11+I11+K11+M11+O11+Q11+S11+U11+W11+Y11</f>
        <v>0</v>
      </c>
      <c r="AB11" s="185"/>
      <c r="AC11" s="185"/>
      <c r="AD11" s="185"/>
      <c r="AE11" s="185"/>
      <c r="AF11" s="185"/>
      <c r="AG11" s="146"/>
      <c r="AH11" s="146"/>
      <c r="AI11" s="146"/>
      <c r="AJ11" s="146"/>
      <c r="AK11" s="146"/>
      <c r="AL11" s="146"/>
      <c r="AM11" s="147"/>
      <c r="AO11" s="143" t="s">
        <v>281</v>
      </c>
      <c r="AP11" s="143"/>
      <c r="AQ11" s="143"/>
      <c r="AR11" s="143"/>
      <c r="AS11" s="143"/>
      <c r="AT11" s="143"/>
      <c r="AU11" s="143"/>
      <c r="AV11" s="143"/>
      <c r="AW11" s="143"/>
      <c r="AX11" s="143"/>
      <c r="AY11" s="143"/>
      <c r="AZ11" s="143"/>
      <c r="BA11" s="143"/>
      <c r="BB11" s="143"/>
      <c r="BC11" s="144"/>
      <c r="BD11" s="144"/>
      <c r="BE11" s="144"/>
      <c r="BF11" s="144"/>
      <c r="BG11" s="144"/>
      <c r="BH11" s="144"/>
      <c r="BI11" s="144"/>
      <c r="BJ11" s="144"/>
      <c r="BK11" s="144"/>
      <c r="BL11" s="144"/>
      <c r="BM11" s="144"/>
      <c r="BN11" s="186">
        <f>AP11+AR11+AT11+AV11+AX11+AZ11+BB11+BD11+BF11+BH11+BJ11+BL11</f>
        <v>0</v>
      </c>
      <c r="BO11" s="151">
        <f>AQ11+AS11+AU11+AW11+AY11+BA11+BC11+BE11+BG11+BI11+BK11+BM11</f>
        <v>0</v>
      </c>
      <c r="BP11" s="146"/>
      <c r="BQ11" s="146"/>
      <c r="BR11" s="146"/>
      <c r="BS11" s="146"/>
      <c r="BT11" s="146"/>
      <c r="BU11" s="146"/>
      <c r="BV11" s="146"/>
      <c r="BW11" s="146"/>
      <c r="BX11" s="146"/>
      <c r="BY11" s="146"/>
      <c r="BZ11" s="146"/>
      <c r="CA11" s="147"/>
    </row>
    <row r="12" spans="1:79" x14ac:dyDescent="0.35">
      <c r="A12" s="143" t="s">
        <v>282</v>
      </c>
      <c r="B12" s="143"/>
      <c r="C12" s="143"/>
      <c r="D12" s="143"/>
      <c r="E12" s="143"/>
      <c r="F12" s="143"/>
      <c r="G12" s="143"/>
      <c r="H12" s="143"/>
      <c r="I12" s="143"/>
      <c r="J12" s="143"/>
      <c r="K12" s="143"/>
      <c r="L12" s="143"/>
      <c r="M12" s="143"/>
      <c r="N12" s="143"/>
      <c r="O12" s="144"/>
      <c r="P12" s="144"/>
      <c r="Q12" s="144"/>
      <c r="R12" s="144"/>
      <c r="S12" s="144"/>
      <c r="T12" s="144"/>
      <c r="U12" s="144"/>
      <c r="V12" s="144"/>
      <c r="W12" s="144"/>
      <c r="X12" s="144"/>
      <c r="Y12" s="144"/>
      <c r="Z12" s="186">
        <f t="shared" ref="Z12:Z31" si="0">B12+D12+F12+H12+J12+L12+N12+P12+R12+T12+V12+X12</f>
        <v>0</v>
      </c>
      <c r="AA12" s="151">
        <f t="shared" ref="AA12:AA31" si="1">C12+E12+G12+I12+K12+M12+O12+Q12+S12+U12+W12+Y12</f>
        <v>0</v>
      </c>
      <c r="AB12" s="185"/>
      <c r="AC12" s="185"/>
      <c r="AD12" s="185"/>
      <c r="AE12" s="185"/>
      <c r="AF12" s="185"/>
      <c r="AG12" s="146"/>
      <c r="AH12" s="146"/>
      <c r="AI12" s="146"/>
      <c r="AJ12" s="146"/>
      <c r="AK12" s="146"/>
      <c r="AL12" s="146"/>
      <c r="AM12" s="146"/>
      <c r="AO12" s="143" t="s">
        <v>282</v>
      </c>
      <c r="AP12" s="143"/>
      <c r="AQ12" s="143"/>
      <c r="AR12" s="143"/>
      <c r="AS12" s="143"/>
      <c r="AT12" s="143"/>
      <c r="AU12" s="143"/>
      <c r="AV12" s="143"/>
      <c r="AW12" s="143"/>
      <c r="AX12" s="143"/>
      <c r="AY12" s="143"/>
      <c r="AZ12" s="143"/>
      <c r="BA12" s="143"/>
      <c r="BB12" s="143"/>
      <c r="BC12" s="144"/>
      <c r="BD12" s="144"/>
      <c r="BE12" s="144"/>
      <c r="BF12" s="144"/>
      <c r="BG12" s="144"/>
      <c r="BH12" s="144"/>
      <c r="BI12" s="144"/>
      <c r="BJ12" s="144"/>
      <c r="BK12" s="144"/>
      <c r="BL12" s="144"/>
      <c r="BM12" s="144"/>
      <c r="BN12" s="186">
        <f t="shared" ref="BN12:BN31" si="2">AP12+AR12+AT12+AV12+AX12+AZ12+BB12+BD12+BF12+BH12+BJ12+BL12</f>
        <v>0</v>
      </c>
      <c r="BO12" s="151">
        <f t="shared" ref="BO12:BO31" si="3">AQ12+AS12+AU12+AW12+AY12+BA12+BC12+BE12+BG12+BI12+BK12+BM12</f>
        <v>0</v>
      </c>
      <c r="BP12" s="146"/>
      <c r="BQ12" s="146"/>
      <c r="BR12" s="146"/>
      <c r="BS12" s="146"/>
      <c r="BT12" s="146"/>
      <c r="BU12" s="146"/>
      <c r="BV12" s="146"/>
      <c r="BW12" s="146"/>
      <c r="BX12" s="146"/>
      <c r="BY12" s="146"/>
      <c r="BZ12" s="146"/>
      <c r="CA12" s="146"/>
    </row>
    <row r="13" spans="1:79" x14ac:dyDescent="0.35">
      <c r="A13" s="143" t="s">
        <v>283</v>
      </c>
      <c r="B13" s="143"/>
      <c r="C13" s="143"/>
      <c r="D13" s="143"/>
      <c r="E13" s="143"/>
      <c r="F13" s="143"/>
      <c r="G13" s="143"/>
      <c r="H13" s="143"/>
      <c r="I13" s="143"/>
      <c r="J13" s="143"/>
      <c r="K13" s="143"/>
      <c r="L13" s="143"/>
      <c r="M13" s="143"/>
      <c r="N13" s="143"/>
      <c r="O13" s="144"/>
      <c r="P13" s="144"/>
      <c r="Q13" s="144"/>
      <c r="R13" s="144"/>
      <c r="S13" s="144"/>
      <c r="T13" s="144"/>
      <c r="U13" s="144"/>
      <c r="V13" s="144"/>
      <c r="W13" s="144"/>
      <c r="X13" s="144"/>
      <c r="Y13" s="144"/>
      <c r="Z13" s="186">
        <f t="shared" si="0"/>
        <v>0</v>
      </c>
      <c r="AA13" s="151">
        <f t="shared" si="1"/>
        <v>0</v>
      </c>
      <c r="AB13" s="185"/>
      <c r="AC13" s="185"/>
      <c r="AD13" s="185"/>
      <c r="AE13" s="185"/>
      <c r="AF13" s="185"/>
      <c r="AG13" s="146"/>
      <c r="AH13" s="146"/>
      <c r="AI13" s="146"/>
      <c r="AJ13" s="146"/>
      <c r="AK13" s="146"/>
      <c r="AL13" s="146"/>
      <c r="AM13" s="146"/>
      <c r="AO13" s="143" t="s">
        <v>283</v>
      </c>
      <c r="AP13" s="143"/>
      <c r="AQ13" s="143"/>
      <c r="AR13" s="143"/>
      <c r="AS13" s="143"/>
      <c r="AT13" s="143"/>
      <c r="AU13" s="143"/>
      <c r="AV13" s="143"/>
      <c r="AW13" s="143"/>
      <c r="AX13" s="143"/>
      <c r="AY13" s="143"/>
      <c r="AZ13" s="143"/>
      <c r="BA13" s="143"/>
      <c r="BB13" s="143"/>
      <c r="BC13" s="144"/>
      <c r="BD13" s="144"/>
      <c r="BE13" s="144"/>
      <c r="BF13" s="144"/>
      <c r="BG13" s="144"/>
      <c r="BH13" s="144"/>
      <c r="BI13" s="144"/>
      <c r="BJ13" s="144"/>
      <c r="BK13" s="144"/>
      <c r="BL13" s="144"/>
      <c r="BM13" s="144"/>
      <c r="BN13" s="186">
        <f t="shared" si="2"/>
        <v>0</v>
      </c>
      <c r="BO13" s="151">
        <f t="shared" si="3"/>
        <v>0</v>
      </c>
      <c r="BP13" s="146"/>
      <c r="BQ13" s="146"/>
      <c r="BR13" s="146"/>
      <c r="BS13" s="146"/>
      <c r="BT13" s="146"/>
      <c r="BU13" s="146"/>
      <c r="BV13" s="146"/>
      <c r="BW13" s="146"/>
      <c r="BX13" s="146"/>
      <c r="BY13" s="146"/>
      <c r="BZ13" s="146"/>
      <c r="CA13" s="146"/>
    </row>
    <row r="14" spans="1:79" x14ac:dyDescent="0.35">
      <c r="A14" s="143" t="s">
        <v>284</v>
      </c>
      <c r="B14" s="143"/>
      <c r="C14" s="143"/>
      <c r="D14" s="143"/>
      <c r="E14" s="143"/>
      <c r="F14" s="143"/>
      <c r="G14" s="143"/>
      <c r="H14" s="143"/>
      <c r="I14" s="143"/>
      <c r="J14" s="143"/>
      <c r="K14" s="143"/>
      <c r="L14" s="143"/>
      <c r="M14" s="143"/>
      <c r="N14" s="143"/>
      <c r="O14" s="144"/>
      <c r="P14" s="144"/>
      <c r="Q14" s="144"/>
      <c r="R14" s="144"/>
      <c r="S14" s="144"/>
      <c r="T14" s="144"/>
      <c r="U14" s="144"/>
      <c r="V14" s="144"/>
      <c r="W14" s="144"/>
      <c r="X14" s="144"/>
      <c r="Y14" s="144"/>
      <c r="Z14" s="186">
        <f t="shared" si="0"/>
        <v>0</v>
      </c>
      <c r="AA14" s="151">
        <f t="shared" si="1"/>
        <v>0</v>
      </c>
      <c r="AB14" s="185"/>
      <c r="AC14" s="185"/>
      <c r="AD14" s="185"/>
      <c r="AE14" s="185"/>
      <c r="AF14" s="185"/>
      <c r="AG14" s="146"/>
      <c r="AH14" s="146"/>
      <c r="AI14" s="146"/>
      <c r="AJ14" s="146"/>
      <c r="AK14" s="146"/>
      <c r="AL14" s="146"/>
      <c r="AM14" s="146"/>
      <c r="AO14" s="143" t="s">
        <v>284</v>
      </c>
      <c r="AP14" s="143"/>
      <c r="AQ14" s="143"/>
      <c r="AR14" s="143"/>
      <c r="AS14" s="143"/>
      <c r="AT14" s="143"/>
      <c r="AU14" s="143"/>
      <c r="AV14" s="143"/>
      <c r="AW14" s="143"/>
      <c r="AX14" s="143"/>
      <c r="AY14" s="143"/>
      <c r="AZ14" s="143"/>
      <c r="BA14" s="143"/>
      <c r="BB14" s="143"/>
      <c r="BC14" s="144"/>
      <c r="BD14" s="144"/>
      <c r="BE14" s="144"/>
      <c r="BF14" s="144"/>
      <c r="BG14" s="144"/>
      <c r="BH14" s="144"/>
      <c r="BI14" s="144"/>
      <c r="BJ14" s="144"/>
      <c r="BK14" s="144"/>
      <c r="BL14" s="144"/>
      <c r="BM14" s="144"/>
      <c r="BN14" s="186">
        <f t="shared" si="2"/>
        <v>0</v>
      </c>
      <c r="BO14" s="151">
        <f t="shared" si="3"/>
        <v>0</v>
      </c>
      <c r="BP14" s="146"/>
      <c r="BQ14" s="146"/>
      <c r="BR14" s="146"/>
      <c r="BS14" s="146"/>
      <c r="BT14" s="146"/>
      <c r="BU14" s="146"/>
      <c r="BV14" s="146"/>
      <c r="BW14" s="146"/>
      <c r="BX14" s="146"/>
      <c r="BY14" s="146"/>
      <c r="BZ14" s="146"/>
      <c r="CA14" s="146"/>
    </row>
    <row r="15" spans="1:79" x14ac:dyDescent="0.35">
      <c r="A15" s="143" t="s">
        <v>285</v>
      </c>
      <c r="B15" s="143"/>
      <c r="C15" s="143"/>
      <c r="D15" s="143"/>
      <c r="E15" s="143"/>
      <c r="F15" s="143"/>
      <c r="G15" s="143"/>
      <c r="H15" s="143"/>
      <c r="I15" s="143"/>
      <c r="J15" s="143"/>
      <c r="K15" s="143"/>
      <c r="L15" s="143"/>
      <c r="M15" s="143"/>
      <c r="N15" s="143"/>
      <c r="O15" s="144"/>
      <c r="P15" s="144"/>
      <c r="Q15" s="144"/>
      <c r="R15" s="144"/>
      <c r="S15" s="144"/>
      <c r="T15" s="144"/>
      <c r="U15" s="144"/>
      <c r="V15" s="144"/>
      <c r="W15" s="144"/>
      <c r="X15" s="144"/>
      <c r="Y15" s="144"/>
      <c r="Z15" s="186">
        <f t="shared" si="0"/>
        <v>0</v>
      </c>
      <c r="AA15" s="151">
        <f t="shared" si="1"/>
        <v>0</v>
      </c>
      <c r="AB15" s="185"/>
      <c r="AC15" s="185"/>
      <c r="AD15" s="185"/>
      <c r="AE15" s="185"/>
      <c r="AF15" s="185"/>
      <c r="AG15" s="146"/>
      <c r="AH15" s="146"/>
      <c r="AI15" s="146"/>
      <c r="AJ15" s="146"/>
      <c r="AK15" s="146"/>
      <c r="AL15" s="146"/>
      <c r="AM15" s="146"/>
      <c r="AO15" s="143" t="s">
        <v>285</v>
      </c>
      <c r="AP15" s="143"/>
      <c r="AQ15" s="143"/>
      <c r="AR15" s="143"/>
      <c r="AS15" s="143"/>
      <c r="AT15" s="143"/>
      <c r="AU15" s="143"/>
      <c r="AV15" s="143"/>
      <c r="AW15" s="143"/>
      <c r="AX15" s="143"/>
      <c r="AY15" s="143"/>
      <c r="AZ15" s="143"/>
      <c r="BA15" s="143"/>
      <c r="BB15" s="143"/>
      <c r="BC15" s="144"/>
      <c r="BD15" s="144"/>
      <c r="BE15" s="144"/>
      <c r="BF15" s="144"/>
      <c r="BG15" s="144"/>
      <c r="BH15" s="144"/>
      <c r="BI15" s="144"/>
      <c r="BJ15" s="144"/>
      <c r="BK15" s="144"/>
      <c r="BL15" s="144"/>
      <c r="BM15" s="144"/>
      <c r="BN15" s="186">
        <f t="shared" si="2"/>
        <v>0</v>
      </c>
      <c r="BO15" s="151">
        <f t="shared" si="3"/>
        <v>0</v>
      </c>
      <c r="BP15" s="146"/>
      <c r="BQ15" s="146"/>
      <c r="BR15" s="146"/>
      <c r="BS15" s="146"/>
      <c r="BT15" s="146"/>
      <c r="BU15" s="146"/>
      <c r="BV15" s="146"/>
      <c r="BW15" s="146"/>
      <c r="BX15" s="146"/>
      <c r="BY15" s="146"/>
      <c r="BZ15" s="146"/>
      <c r="CA15" s="146"/>
    </row>
    <row r="16" spans="1:79" x14ac:dyDescent="0.35">
      <c r="A16" s="143" t="s">
        <v>286</v>
      </c>
      <c r="B16" s="143"/>
      <c r="C16" s="143"/>
      <c r="D16" s="143"/>
      <c r="E16" s="143"/>
      <c r="F16" s="143"/>
      <c r="G16" s="143"/>
      <c r="H16" s="143"/>
      <c r="I16" s="143"/>
      <c r="J16" s="143"/>
      <c r="K16" s="143"/>
      <c r="L16" s="143"/>
      <c r="M16" s="143"/>
      <c r="N16" s="143"/>
      <c r="O16" s="144"/>
      <c r="P16" s="144"/>
      <c r="Q16" s="144"/>
      <c r="R16" s="144"/>
      <c r="S16" s="144"/>
      <c r="T16" s="144"/>
      <c r="U16" s="144"/>
      <c r="V16" s="144"/>
      <c r="W16" s="144"/>
      <c r="X16" s="144"/>
      <c r="Y16" s="144"/>
      <c r="Z16" s="186">
        <f t="shared" si="0"/>
        <v>0</v>
      </c>
      <c r="AA16" s="151">
        <f t="shared" si="1"/>
        <v>0</v>
      </c>
      <c r="AB16" s="185"/>
      <c r="AC16" s="185"/>
      <c r="AD16" s="185"/>
      <c r="AE16" s="185"/>
      <c r="AF16" s="185"/>
      <c r="AG16" s="146"/>
      <c r="AH16" s="146"/>
      <c r="AI16" s="146"/>
      <c r="AJ16" s="146"/>
      <c r="AK16" s="146"/>
      <c r="AL16" s="146"/>
      <c r="AM16" s="146"/>
      <c r="AO16" s="143" t="s">
        <v>286</v>
      </c>
      <c r="AP16" s="143"/>
      <c r="AQ16" s="143"/>
      <c r="AR16" s="143"/>
      <c r="AS16" s="143"/>
      <c r="AT16" s="143"/>
      <c r="AU16" s="143"/>
      <c r="AV16" s="143"/>
      <c r="AW16" s="143"/>
      <c r="AX16" s="143"/>
      <c r="AY16" s="143"/>
      <c r="AZ16" s="143"/>
      <c r="BA16" s="143"/>
      <c r="BB16" s="143"/>
      <c r="BC16" s="144"/>
      <c r="BD16" s="144"/>
      <c r="BE16" s="144"/>
      <c r="BF16" s="144"/>
      <c r="BG16" s="144"/>
      <c r="BH16" s="144"/>
      <c r="BI16" s="144"/>
      <c r="BJ16" s="144"/>
      <c r="BK16" s="144"/>
      <c r="BL16" s="144"/>
      <c r="BM16" s="144"/>
      <c r="BN16" s="186">
        <f t="shared" si="2"/>
        <v>0</v>
      </c>
      <c r="BO16" s="151">
        <f t="shared" si="3"/>
        <v>0</v>
      </c>
      <c r="BP16" s="146"/>
      <c r="BQ16" s="146"/>
      <c r="BR16" s="146"/>
      <c r="BS16" s="146"/>
      <c r="BT16" s="146"/>
      <c r="BU16" s="146"/>
      <c r="BV16" s="146"/>
      <c r="BW16" s="146"/>
      <c r="BX16" s="146"/>
      <c r="BY16" s="146"/>
      <c r="BZ16" s="146"/>
      <c r="CA16" s="146"/>
    </row>
    <row r="17" spans="1:79" x14ac:dyDescent="0.35">
      <c r="A17" s="143" t="s">
        <v>287</v>
      </c>
      <c r="B17" s="143"/>
      <c r="C17" s="143"/>
      <c r="D17" s="143"/>
      <c r="E17" s="143"/>
      <c r="F17" s="143"/>
      <c r="G17" s="143"/>
      <c r="H17" s="143"/>
      <c r="I17" s="143"/>
      <c r="J17" s="143"/>
      <c r="K17" s="143"/>
      <c r="L17" s="143"/>
      <c r="M17" s="143"/>
      <c r="N17" s="143"/>
      <c r="O17" s="144"/>
      <c r="P17" s="144"/>
      <c r="Q17" s="144"/>
      <c r="R17" s="144"/>
      <c r="S17" s="144"/>
      <c r="T17" s="144"/>
      <c r="U17" s="144"/>
      <c r="V17" s="144"/>
      <c r="W17" s="144"/>
      <c r="X17" s="144"/>
      <c r="Y17" s="144"/>
      <c r="Z17" s="186">
        <f t="shared" si="0"/>
        <v>0</v>
      </c>
      <c r="AA17" s="151">
        <f t="shared" si="1"/>
        <v>0</v>
      </c>
      <c r="AB17" s="185"/>
      <c r="AC17" s="185"/>
      <c r="AD17" s="185"/>
      <c r="AE17" s="185"/>
      <c r="AF17" s="185"/>
      <c r="AG17" s="146"/>
      <c r="AH17" s="146"/>
      <c r="AI17" s="146"/>
      <c r="AJ17" s="146"/>
      <c r="AK17" s="146"/>
      <c r="AL17" s="146"/>
      <c r="AM17" s="146"/>
      <c r="AO17" s="143" t="s">
        <v>287</v>
      </c>
      <c r="AP17" s="143"/>
      <c r="AQ17" s="143"/>
      <c r="AR17" s="143"/>
      <c r="AS17" s="143"/>
      <c r="AT17" s="143"/>
      <c r="AU17" s="143"/>
      <c r="AV17" s="143"/>
      <c r="AW17" s="143"/>
      <c r="AX17" s="143"/>
      <c r="AY17" s="143"/>
      <c r="AZ17" s="143"/>
      <c r="BA17" s="143"/>
      <c r="BB17" s="143"/>
      <c r="BC17" s="144"/>
      <c r="BD17" s="144"/>
      <c r="BE17" s="144"/>
      <c r="BF17" s="144"/>
      <c r="BG17" s="144"/>
      <c r="BH17" s="144"/>
      <c r="BI17" s="144"/>
      <c r="BJ17" s="144"/>
      <c r="BK17" s="144"/>
      <c r="BL17" s="144"/>
      <c r="BM17" s="144"/>
      <c r="BN17" s="186">
        <f t="shared" si="2"/>
        <v>0</v>
      </c>
      <c r="BO17" s="151">
        <f t="shared" si="3"/>
        <v>0</v>
      </c>
      <c r="BP17" s="146"/>
      <c r="BQ17" s="146"/>
      <c r="BR17" s="146"/>
      <c r="BS17" s="146"/>
      <c r="BT17" s="146"/>
      <c r="BU17" s="146"/>
      <c r="BV17" s="146"/>
      <c r="BW17" s="146"/>
      <c r="BX17" s="146"/>
      <c r="BY17" s="146"/>
      <c r="BZ17" s="146"/>
      <c r="CA17" s="146"/>
    </row>
    <row r="18" spans="1:79" x14ac:dyDescent="0.35">
      <c r="A18" s="143" t="s">
        <v>288</v>
      </c>
      <c r="B18" s="143"/>
      <c r="C18" s="143"/>
      <c r="D18" s="143"/>
      <c r="E18" s="143"/>
      <c r="F18" s="143"/>
      <c r="G18" s="143"/>
      <c r="H18" s="143"/>
      <c r="I18" s="143"/>
      <c r="J18" s="143"/>
      <c r="K18" s="143"/>
      <c r="L18" s="143"/>
      <c r="M18" s="143"/>
      <c r="N18" s="143"/>
      <c r="O18" s="144"/>
      <c r="P18" s="144"/>
      <c r="Q18" s="144"/>
      <c r="R18" s="144"/>
      <c r="S18" s="144"/>
      <c r="T18" s="144"/>
      <c r="U18" s="144"/>
      <c r="V18" s="144"/>
      <c r="W18" s="144"/>
      <c r="X18" s="144"/>
      <c r="Y18" s="144"/>
      <c r="Z18" s="186">
        <f t="shared" si="0"/>
        <v>0</v>
      </c>
      <c r="AA18" s="151">
        <f t="shared" si="1"/>
        <v>0</v>
      </c>
      <c r="AB18" s="185"/>
      <c r="AC18" s="185"/>
      <c r="AD18" s="185"/>
      <c r="AE18" s="185"/>
      <c r="AF18" s="185"/>
      <c r="AG18" s="146"/>
      <c r="AH18" s="146"/>
      <c r="AI18" s="146"/>
      <c r="AJ18" s="146"/>
      <c r="AK18" s="146"/>
      <c r="AL18" s="146"/>
      <c r="AM18" s="146"/>
      <c r="AO18" s="143" t="s">
        <v>288</v>
      </c>
      <c r="AP18" s="143"/>
      <c r="AQ18" s="143"/>
      <c r="AR18" s="143"/>
      <c r="AS18" s="143"/>
      <c r="AT18" s="143"/>
      <c r="AU18" s="143"/>
      <c r="AV18" s="143"/>
      <c r="AW18" s="143"/>
      <c r="AX18" s="143"/>
      <c r="AY18" s="143"/>
      <c r="AZ18" s="143"/>
      <c r="BA18" s="143"/>
      <c r="BB18" s="143"/>
      <c r="BC18" s="144"/>
      <c r="BD18" s="144"/>
      <c r="BE18" s="144"/>
      <c r="BF18" s="144"/>
      <c r="BG18" s="144"/>
      <c r="BH18" s="144"/>
      <c r="BI18" s="144"/>
      <c r="BJ18" s="144"/>
      <c r="BK18" s="144"/>
      <c r="BL18" s="144"/>
      <c r="BM18" s="144"/>
      <c r="BN18" s="186">
        <f t="shared" si="2"/>
        <v>0</v>
      </c>
      <c r="BO18" s="151">
        <f t="shared" si="3"/>
        <v>0</v>
      </c>
      <c r="BP18" s="146"/>
      <c r="BQ18" s="146"/>
      <c r="BR18" s="146"/>
      <c r="BS18" s="146"/>
      <c r="BT18" s="146"/>
      <c r="BU18" s="146"/>
      <c r="BV18" s="146"/>
      <c r="BW18" s="146"/>
      <c r="BX18" s="146"/>
      <c r="BY18" s="146"/>
      <c r="BZ18" s="146"/>
      <c r="CA18" s="146"/>
    </row>
    <row r="19" spans="1:79" x14ac:dyDescent="0.35">
      <c r="A19" s="143" t="s">
        <v>289</v>
      </c>
      <c r="B19" s="143"/>
      <c r="C19" s="143"/>
      <c r="D19" s="143"/>
      <c r="E19" s="143"/>
      <c r="F19" s="143"/>
      <c r="G19" s="143"/>
      <c r="H19" s="143"/>
      <c r="I19" s="143"/>
      <c r="J19" s="143"/>
      <c r="K19" s="143"/>
      <c r="L19" s="143"/>
      <c r="M19" s="143"/>
      <c r="N19" s="143"/>
      <c r="O19" s="144"/>
      <c r="P19" s="144"/>
      <c r="Q19" s="144"/>
      <c r="R19" s="144"/>
      <c r="S19" s="144"/>
      <c r="T19" s="144"/>
      <c r="U19" s="144"/>
      <c r="V19" s="144"/>
      <c r="W19" s="144"/>
      <c r="X19" s="144"/>
      <c r="Y19" s="144"/>
      <c r="Z19" s="186">
        <f t="shared" si="0"/>
        <v>0</v>
      </c>
      <c r="AA19" s="151">
        <f t="shared" si="1"/>
        <v>0</v>
      </c>
      <c r="AB19" s="185"/>
      <c r="AC19" s="185"/>
      <c r="AD19" s="185"/>
      <c r="AE19" s="185"/>
      <c r="AF19" s="185"/>
      <c r="AG19" s="146"/>
      <c r="AH19" s="146"/>
      <c r="AI19" s="146"/>
      <c r="AJ19" s="146"/>
      <c r="AK19" s="146"/>
      <c r="AL19" s="146"/>
      <c r="AM19" s="146"/>
      <c r="AO19" s="143" t="s">
        <v>289</v>
      </c>
      <c r="AP19" s="143"/>
      <c r="AQ19" s="143"/>
      <c r="AR19" s="143"/>
      <c r="AS19" s="143"/>
      <c r="AT19" s="143"/>
      <c r="AU19" s="143"/>
      <c r="AV19" s="143"/>
      <c r="AW19" s="143"/>
      <c r="AX19" s="143"/>
      <c r="AY19" s="143"/>
      <c r="AZ19" s="143"/>
      <c r="BA19" s="143"/>
      <c r="BB19" s="143"/>
      <c r="BC19" s="144"/>
      <c r="BD19" s="144"/>
      <c r="BE19" s="144"/>
      <c r="BF19" s="144"/>
      <c r="BG19" s="144"/>
      <c r="BH19" s="144"/>
      <c r="BI19" s="144"/>
      <c r="BJ19" s="144"/>
      <c r="BK19" s="144"/>
      <c r="BL19" s="144"/>
      <c r="BM19" s="144"/>
      <c r="BN19" s="186">
        <f t="shared" si="2"/>
        <v>0</v>
      </c>
      <c r="BO19" s="151">
        <f t="shared" si="3"/>
        <v>0</v>
      </c>
      <c r="BP19" s="146"/>
      <c r="BQ19" s="146"/>
      <c r="BR19" s="146"/>
      <c r="BS19" s="146"/>
      <c r="BT19" s="146"/>
      <c r="BU19" s="146"/>
      <c r="BV19" s="146"/>
      <c r="BW19" s="146"/>
      <c r="BX19" s="146"/>
      <c r="BY19" s="146"/>
      <c r="BZ19" s="146"/>
      <c r="CA19" s="146"/>
    </row>
    <row r="20" spans="1:79" x14ac:dyDescent="0.35">
      <c r="A20" s="143" t="s">
        <v>290</v>
      </c>
      <c r="B20" s="143"/>
      <c r="C20" s="143"/>
      <c r="D20" s="143"/>
      <c r="E20" s="143"/>
      <c r="F20" s="143"/>
      <c r="G20" s="143"/>
      <c r="H20" s="143"/>
      <c r="I20" s="143"/>
      <c r="J20" s="143"/>
      <c r="K20" s="143"/>
      <c r="L20" s="143"/>
      <c r="M20" s="143"/>
      <c r="N20" s="143"/>
      <c r="O20" s="144"/>
      <c r="P20" s="144"/>
      <c r="Q20" s="144"/>
      <c r="R20" s="144"/>
      <c r="S20" s="144"/>
      <c r="T20" s="144"/>
      <c r="U20" s="144"/>
      <c r="V20" s="144"/>
      <c r="W20" s="144"/>
      <c r="X20" s="144"/>
      <c r="Y20" s="144"/>
      <c r="Z20" s="186">
        <f t="shared" si="0"/>
        <v>0</v>
      </c>
      <c r="AA20" s="151">
        <f t="shared" si="1"/>
        <v>0</v>
      </c>
      <c r="AB20" s="185"/>
      <c r="AC20" s="185"/>
      <c r="AD20" s="185"/>
      <c r="AE20" s="185"/>
      <c r="AF20" s="185"/>
      <c r="AG20" s="146"/>
      <c r="AH20" s="146"/>
      <c r="AI20" s="146"/>
      <c r="AJ20" s="146"/>
      <c r="AK20" s="146"/>
      <c r="AL20" s="146"/>
      <c r="AM20" s="146"/>
      <c r="AO20" s="143" t="s">
        <v>290</v>
      </c>
      <c r="AP20" s="143"/>
      <c r="AQ20" s="143"/>
      <c r="AR20" s="143"/>
      <c r="AS20" s="143"/>
      <c r="AT20" s="143"/>
      <c r="AU20" s="143"/>
      <c r="AV20" s="143"/>
      <c r="AW20" s="143"/>
      <c r="AX20" s="143"/>
      <c r="AY20" s="143"/>
      <c r="AZ20" s="143"/>
      <c r="BA20" s="143"/>
      <c r="BB20" s="143"/>
      <c r="BC20" s="144"/>
      <c r="BD20" s="144"/>
      <c r="BE20" s="144"/>
      <c r="BF20" s="144"/>
      <c r="BG20" s="144"/>
      <c r="BH20" s="144"/>
      <c r="BI20" s="144"/>
      <c r="BJ20" s="144"/>
      <c r="BK20" s="144"/>
      <c r="BL20" s="144"/>
      <c r="BM20" s="144"/>
      <c r="BN20" s="186">
        <f t="shared" si="2"/>
        <v>0</v>
      </c>
      <c r="BO20" s="151">
        <f t="shared" si="3"/>
        <v>0</v>
      </c>
      <c r="BP20" s="146"/>
      <c r="BQ20" s="146"/>
      <c r="BR20" s="146"/>
      <c r="BS20" s="146"/>
      <c r="BT20" s="146"/>
      <c r="BU20" s="146"/>
      <c r="BV20" s="146"/>
      <c r="BW20" s="146"/>
      <c r="BX20" s="146"/>
      <c r="BY20" s="146"/>
      <c r="BZ20" s="146"/>
      <c r="CA20" s="146"/>
    </row>
    <row r="21" spans="1:79" x14ac:dyDescent="0.35">
      <c r="A21" s="143" t="s">
        <v>291</v>
      </c>
      <c r="B21" s="143"/>
      <c r="C21" s="143"/>
      <c r="D21" s="143"/>
      <c r="E21" s="143"/>
      <c r="F21" s="143"/>
      <c r="G21" s="143"/>
      <c r="H21" s="143"/>
      <c r="I21" s="143"/>
      <c r="J21" s="143"/>
      <c r="K21" s="143"/>
      <c r="L21" s="143"/>
      <c r="M21" s="143"/>
      <c r="N21" s="143"/>
      <c r="O21" s="144"/>
      <c r="P21" s="144"/>
      <c r="Q21" s="144"/>
      <c r="R21" s="144"/>
      <c r="S21" s="144"/>
      <c r="T21" s="144"/>
      <c r="U21" s="144"/>
      <c r="V21" s="144"/>
      <c r="W21" s="144"/>
      <c r="X21" s="144"/>
      <c r="Y21" s="144"/>
      <c r="Z21" s="186">
        <f t="shared" si="0"/>
        <v>0</v>
      </c>
      <c r="AA21" s="151">
        <f t="shared" si="1"/>
        <v>0</v>
      </c>
      <c r="AB21" s="185"/>
      <c r="AC21" s="185"/>
      <c r="AD21" s="185"/>
      <c r="AE21" s="185"/>
      <c r="AF21" s="185"/>
      <c r="AG21" s="146"/>
      <c r="AH21" s="146"/>
      <c r="AI21" s="146"/>
      <c r="AJ21" s="146"/>
      <c r="AK21" s="146"/>
      <c r="AL21" s="146"/>
      <c r="AM21" s="146"/>
      <c r="AO21" s="143" t="s">
        <v>291</v>
      </c>
      <c r="AP21" s="143"/>
      <c r="AQ21" s="143"/>
      <c r="AR21" s="143"/>
      <c r="AS21" s="143"/>
      <c r="AT21" s="143"/>
      <c r="AU21" s="143"/>
      <c r="AV21" s="143"/>
      <c r="AW21" s="143"/>
      <c r="AX21" s="143"/>
      <c r="AY21" s="143"/>
      <c r="AZ21" s="143"/>
      <c r="BA21" s="143"/>
      <c r="BB21" s="143"/>
      <c r="BC21" s="144"/>
      <c r="BD21" s="144"/>
      <c r="BE21" s="144"/>
      <c r="BF21" s="144"/>
      <c r="BG21" s="144"/>
      <c r="BH21" s="144"/>
      <c r="BI21" s="144"/>
      <c r="BJ21" s="144"/>
      <c r="BK21" s="144"/>
      <c r="BL21" s="144"/>
      <c r="BM21" s="144"/>
      <c r="BN21" s="186">
        <f t="shared" si="2"/>
        <v>0</v>
      </c>
      <c r="BO21" s="151">
        <f t="shared" si="3"/>
        <v>0</v>
      </c>
      <c r="BP21" s="146"/>
      <c r="BQ21" s="146"/>
      <c r="BR21" s="146"/>
      <c r="BS21" s="146"/>
      <c r="BT21" s="146"/>
      <c r="BU21" s="146"/>
      <c r="BV21" s="146"/>
      <c r="BW21" s="146"/>
      <c r="BX21" s="146"/>
      <c r="BY21" s="146"/>
      <c r="BZ21" s="146"/>
      <c r="CA21" s="146"/>
    </row>
    <row r="22" spans="1:79" x14ac:dyDescent="0.35">
      <c r="A22" s="143" t="s">
        <v>292</v>
      </c>
      <c r="B22" s="143"/>
      <c r="C22" s="143"/>
      <c r="D22" s="143"/>
      <c r="E22" s="143"/>
      <c r="F22" s="143"/>
      <c r="G22" s="143"/>
      <c r="H22" s="143"/>
      <c r="I22" s="143"/>
      <c r="J22" s="143"/>
      <c r="K22" s="143"/>
      <c r="L22" s="143"/>
      <c r="M22" s="143"/>
      <c r="N22" s="143"/>
      <c r="O22" s="144"/>
      <c r="P22" s="144"/>
      <c r="Q22" s="144"/>
      <c r="R22" s="144"/>
      <c r="S22" s="144"/>
      <c r="T22" s="144"/>
      <c r="U22" s="144"/>
      <c r="V22" s="144"/>
      <c r="W22" s="144"/>
      <c r="X22" s="144"/>
      <c r="Y22" s="144"/>
      <c r="Z22" s="186">
        <f t="shared" si="0"/>
        <v>0</v>
      </c>
      <c r="AA22" s="151">
        <f t="shared" si="1"/>
        <v>0</v>
      </c>
      <c r="AB22" s="185"/>
      <c r="AC22" s="185"/>
      <c r="AD22" s="185"/>
      <c r="AE22" s="185"/>
      <c r="AF22" s="185"/>
      <c r="AG22" s="146"/>
      <c r="AH22" s="146"/>
      <c r="AI22" s="146"/>
      <c r="AJ22" s="146"/>
      <c r="AK22" s="146"/>
      <c r="AL22" s="146"/>
      <c r="AM22" s="146"/>
      <c r="AO22" s="143" t="s">
        <v>292</v>
      </c>
      <c r="AP22" s="143"/>
      <c r="AQ22" s="143"/>
      <c r="AR22" s="143"/>
      <c r="AS22" s="143"/>
      <c r="AT22" s="143"/>
      <c r="AU22" s="143"/>
      <c r="AV22" s="143"/>
      <c r="AW22" s="143"/>
      <c r="AX22" s="143"/>
      <c r="AY22" s="143"/>
      <c r="AZ22" s="143"/>
      <c r="BA22" s="143"/>
      <c r="BB22" s="143"/>
      <c r="BC22" s="144"/>
      <c r="BD22" s="144"/>
      <c r="BE22" s="144"/>
      <c r="BF22" s="144"/>
      <c r="BG22" s="144"/>
      <c r="BH22" s="144"/>
      <c r="BI22" s="144"/>
      <c r="BJ22" s="144"/>
      <c r="BK22" s="144"/>
      <c r="BL22" s="144"/>
      <c r="BM22" s="144"/>
      <c r="BN22" s="186">
        <f t="shared" si="2"/>
        <v>0</v>
      </c>
      <c r="BO22" s="151">
        <f t="shared" si="3"/>
        <v>0</v>
      </c>
      <c r="BP22" s="146"/>
      <c r="BQ22" s="146"/>
      <c r="BR22" s="146"/>
      <c r="BS22" s="146"/>
      <c r="BT22" s="146"/>
      <c r="BU22" s="146"/>
      <c r="BV22" s="146"/>
      <c r="BW22" s="146"/>
      <c r="BX22" s="146"/>
      <c r="BY22" s="146"/>
      <c r="BZ22" s="146"/>
      <c r="CA22" s="146"/>
    </row>
    <row r="23" spans="1:79" x14ac:dyDescent="0.35">
      <c r="A23" s="143" t="s">
        <v>293</v>
      </c>
      <c r="B23" s="143"/>
      <c r="C23" s="143"/>
      <c r="D23" s="143"/>
      <c r="E23" s="143"/>
      <c r="F23" s="143"/>
      <c r="G23" s="143"/>
      <c r="H23" s="143"/>
      <c r="I23" s="143"/>
      <c r="J23" s="143"/>
      <c r="K23" s="143"/>
      <c r="L23" s="143"/>
      <c r="M23" s="143"/>
      <c r="N23" s="143"/>
      <c r="O23" s="144"/>
      <c r="P23" s="144"/>
      <c r="Q23" s="144"/>
      <c r="R23" s="144"/>
      <c r="S23" s="144"/>
      <c r="T23" s="144"/>
      <c r="U23" s="144"/>
      <c r="V23" s="144"/>
      <c r="W23" s="144"/>
      <c r="X23" s="144"/>
      <c r="Y23" s="144"/>
      <c r="Z23" s="186">
        <f t="shared" si="0"/>
        <v>0</v>
      </c>
      <c r="AA23" s="151">
        <f t="shared" si="1"/>
        <v>0</v>
      </c>
      <c r="AB23" s="185"/>
      <c r="AC23" s="185"/>
      <c r="AD23" s="185"/>
      <c r="AE23" s="185"/>
      <c r="AF23" s="185"/>
      <c r="AG23" s="146"/>
      <c r="AH23" s="146"/>
      <c r="AI23" s="146"/>
      <c r="AJ23" s="146"/>
      <c r="AK23" s="146"/>
      <c r="AL23" s="146"/>
      <c r="AM23" s="146"/>
      <c r="AO23" s="143" t="s">
        <v>293</v>
      </c>
      <c r="AP23" s="143"/>
      <c r="AQ23" s="143"/>
      <c r="AR23" s="143"/>
      <c r="AS23" s="143"/>
      <c r="AT23" s="143"/>
      <c r="AU23" s="143"/>
      <c r="AV23" s="143"/>
      <c r="AW23" s="143"/>
      <c r="AX23" s="143"/>
      <c r="AY23" s="143"/>
      <c r="AZ23" s="143"/>
      <c r="BA23" s="143"/>
      <c r="BB23" s="143"/>
      <c r="BC23" s="144"/>
      <c r="BD23" s="144"/>
      <c r="BE23" s="144"/>
      <c r="BF23" s="144"/>
      <c r="BG23" s="144"/>
      <c r="BH23" s="144"/>
      <c r="BI23" s="144"/>
      <c r="BJ23" s="144"/>
      <c r="BK23" s="144"/>
      <c r="BL23" s="144"/>
      <c r="BM23" s="144"/>
      <c r="BN23" s="186">
        <f t="shared" si="2"/>
        <v>0</v>
      </c>
      <c r="BO23" s="151">
        <f t="shared" si="3"/>
        <v>0</v>
      </c>
      <c r="BP23" s="146"/>
      <c r="BQ23" s="146"/>
      <c r="BR23" s="146"/>
      <c r="BS23" s="146"/>
      <c r="BT23" s="146"/>
      <c r="BU23" s="146"/>
      <c r="BV23" s="146"/>
      <c r="BW23" s="146"/>
      <c r="BX23" s="146"/>
      <c r="BY23" s="146"/>
      <c r="BZ23" s="146"/>
      <c r="CA23" s="146"/>
    </row>
    <row r="24" spans="1:79" x14ac:dyDescent="0.35">
      <c r="A24" s="143" t="s">
        <v>294</v>
      </c>
      <c r="B24" s="143"/>
      <c r="C24" s="143"/>
      <c r="D24" s="143"/>
      <c r="E24" s="143"/>
      <c r="F24" s="143"/>
      <c r="G24" s="143"/>
      <c r="H24" s="143"/>
      <c r="I24" s="143"/>
      <c r="J24" s="143"/>
      <c r="K24" s="143"/>
      <c r="L24" s="143"/>
      <c r="M24" s="143"/>
      <c r="N24" s="143"/>
      <c r="O24" s="144"/>
      <c r="P24" s="144"/>
      <c r="Q24" s="144"/>
      <c r="R24" s="144"/>
      <c r="S24" s="144"/>
      <c r="T24" s="144"/>
      <c r="U24" s="144"/>
      <c r="V24" s="144"/>
      <c r="W24" s="144"/>
      <c r="X24" s="144"/>
      <c r="Y24" s="144"/>
      <c r="Z24" s="186">
        <f t="shared" si="0"/>
        <v>0</v>
      </c>
      <c r="AA24" s="151">
        <f t="shared" si="1"/>
        <v>0</v>
      </c>
      <c r="AB24" s="185"/>
      <c r="AC24" s="185"/>
      <c r="AD24" s="185"/>
      <c r="AE24" s="185"/>
      <c r="AF24" s="185"/>
      <c r="AG24" s="146"/>
      <c r="AH24" s="146"/>
      <c r="AI24" s="146"/>
      <c r="AJ24" s="146"/>
      <c r="AK24" s="146"/>
      <c r="AL24" s="146"/>
      <c r="AM24" s="146"/>
      <c r="AO24" s="143" t="s">
        <v>294</v>
      </c>
      <c r="AP24" s="143"/>
      <c r="AQ24" s="143"/>
      <c r="AR24" s="143"/>
      <c r="AS24" s="143"/>
      <c r="AT24" s="143"/>
      <c r="AU24" s="143"/>
      <c r="AV24" s="143"/>
      <c r="AW24" s="143"/>
      <c r="AX24" s="143"/>
      <c r="AY24" s="143"/>
      <c r="AZ24" s="143"/>
      <c r="BA24" s="143"/>
      <c r="BB24" s="143"/>
      <c r="BC24" s="144"/>
      <c r="BD24" s="144"/>
      <c r="BE24" s="144"/>
      <c r="BF24" s="144"/>
      <c r="BG24" s="144"/>
      <c r="BH24" s="144"/>
      <c r="BI24" s="144"/>
      <c r="BJ24" s="144"/>
      <c r="BK24" s="144"/>
      <c r="BL24" s="144"/>
      <c r="BM24" s="144"/>
      <c r="BN24" s="186">
        <f t="shared" si="2"/>
        <v>0</v>
      </c>
      <c r="BO24" s="151">
        <f t="shared" si="3"/>
        <v>0</v>
      </c>
      <c r="BP24" s="146"/>
      <c r="BQ24" s="146"/>
      <c r="BR24" s="146"/>
      <c r="BS24" s="146"/>
      <c r="BT24" s="146"/>
      <c r="BU24" s="146"/>
      <c r="BV24" s="146"/>
      <c r="BW24" s="146"/>
      <c r="BX24" s="146"/>
      <c r="BY24" s="146"/>
      <c r="BZ24" s="146"/>
      <c r="CA24" s="146"/>
    </row>
    <row r="25" spans="1:79" x14ac:dyDescent="0.35">
      <c r="A25" s="143" t="s">
        <v>295</v>
      </c>
      <c r="B25" s="143"/>
      <c r="C25" s="143"/>
      <c r="D25" s="143"/>
      <c r="E25" s="143"/>
      <c r="F25" s="143"/>
      <c r="G25" s="143"/>
      <c r="H25" s="143"/>
      <c r="I25" s="143"/>
      <c r="J25" s="143"/>
      <c r="K25" s="143"/>
      <c r="L25" s="143"/>
      <c r="M25" s="143"/>
      <c r="N25" s="143"/>
      <c r="O25" s="144"/>
      <c r="P25" s="144"/>
      <c r="Q25" s="144"/>
      <c r="R25" s="144"/>
      <c r="S25" s="144"/>
      <c r="T25" s="144"/>
      <c r="U25" s="144"/>
      <c r="V25" s="144"/>
      <c r="W25" s="144"/>
      <c r="X25" s="144"/>
      <c r="Y25" s="144"/>
      <c r="Z25" s="186">
        <f t="shared" si="0"/>
        <v>0</v>
      </c>
      <c r="AA25" s="151">
        <f t="shared" si="1"/>
        <v>0</v>
      </c>
      <c r="AB25" s="185"/>
      <c r="AC25" s="185"/>
      <c r="AD25" s="185"/>
      <c r="AE25" s="185"/>
      <c r="AF25" s="185"/>
      <c r="AG25" s="146"/>
      <c r="AH25" s="146"/>
      <c r="AI25" s="146"/>
      <c r="AJ25" s="146"/>
      <c r="AK25" s="146"/>
      <c r="AL25" s="146"/>
      <c r="AM25" s="146"/>
      <c r="AO25" s="143" t="s">
        <v>295</v>
      </c>
      <c r="AP25" s="143"/>
      <c r="AQ25" s="143"/>
      <c r="AR25" s="143"/>
      <c r="AS25" s="143"/>
      <c r="AT25" s="143"/>
      <c r="AU25" s="143"/>
      <c r="AV25" s="143"/>
      <c r="AW25" s="143"/>
      <c r="AX25" s="143"/>
      <c r="AY25" s="143"/>
      <c r="AZ25" s="143"/>
      <c r="BA25" s="143"/>
      <c r="BB25" s="143"/>
      <c r="BC25" s="144"/>
      <c r="BD25" s="144"/>
      <c r="BE25" s="144"/>
      <c r="BF25" s="144"/>
      <c r="BG25" s="144"/>
      <c r="BH25" s="144"/>
      <c r="BI25" s="144"/>
      <c r="BJ25" s="144"/>
      <c r="BK25" s="144"/>
      <c r="BL25" s="144"/>
      <c r="BM25" s="144"/>
      <c r="BN25" s="186">
        <f t="shared" si="2"/>
        <v>0</v>
      </c>
      <c r="BO25" s="151">
        <f t="shared" si="3"/>
        <v>0</v>
      </c>
      <c r="BP25" s="146"/>
      <c r="BQ25" s="146"/>
      <c r="BR25" s="146"/>
      <c r="BS25" s="146"/>
      <c r="BT25" s="146"/>
      <c r="BU25" s="146"/>
      <c r="BV25" s="146"/>
      <c r="BW25" s="146"/>
      <c r="BX25" s="146"/>
      <c r="BY25" s="146"/>
      <c r="BZ25" s="146"/>
      <c r="CA25" s="146"/>
    </row>
    <row r="26" spans="1:79" x14ac:dyDescent="0.35">
      <c r="A26" s="143" t="s">
        <v>296</v>
      </c>
      <c r="B26" s="143"/>
      <c r="C26" s="143"/>
      <c r="D26" s="143"/>
      <c r="E26" s="143"/>
      <c r="F26" s="143"/>
      <c r="G26" s="143"/>
      <c r="H26" s="143"/>
      <c r="I26" s="143"/>
      <c r="J26" s="143"/>
      <c r="K26" s="143"/>
      <c r="L26" s="143"/>
      <c r="M26" s="143"/>
      <c r="N26" s="143"/>
      <c r="O26" s="144"/>
      <c r="P26" s="144"/>
      <c r="Q26" s="144"/>
      <c r="R26" s="144"/>
      <c r="S26" s="144"/>
      <c r="T26" s="144"/>
      <c r="U26" s="144"/>
      <c r="V26" s="144"/>
      <c r="W26" s="144"/>
      <c r="X26" s="144"/>
      <c r="Y26" s="144"/>
      <c r="Z26" s="186">
        <f t="shared" si="0"/>
        <v>0</v>
      </c>
      <c r="AA26" s="151">
        <f t="shared" si="1"/>
        <v>0</v>
      </c>
      <c r="AB26" s="185"/>
      <c r="AC26" s="185"/>
      <c r="AD26" s="185"/>
      <c r="AE26" s="185"/>
      <c r="AF26" s="185"/>
      <c r="AG26" s="146"/>
      <c r="AH26" s="146"/>
      <c r="AI26" s="146"/>
      <c r="AJ26" s="146"/>
      <c r="AK26" s="146"/>
      <c r="AL26" s="146"/>
      <c r="AM26" s="146"/>
      <c r="AO26" s="143" t="s">
        <v>296</v>
      </c>
      <c r="AP26" s="143"/>
      <c r="AQ26" s="143"/>
      <c r="AR26" s="143"/>
      <c r="AS26" s="143"/>
      <c r="AT26" s="143"/>
      <c r="AU26" s="143"/>
      <c r="AV26" s="143"/>
      <c r="AW26" s="143"/>
      <c r="AX26" s="143"/>
      <c r="AY26" s="143"/>
      <c r="AZ26" s="143"/>
      <c r="BA26" s="143"/>
      <c r="BB26" s="143"/>
      <c r="BC26" s="144"/>
      <c r="BD26" s="144"/>
      <c r="BE26" s="144"/>
      <c r="BF26" s="144"/>
      <c r="BG26" s="144"/>
      <c r="BH26" s="144"/>
      <c r="BI26" s="144"/>
      <c r="BJ26" s="144"/>
      <c r="BK26" s="144"/>
      <c r="BL26" s="144"/>
      <c r="BM26" s="144"/>
      <c r="BN26" s="186">
        <f t="shared" si="2"/>
        <v>0</v>
      </c>
      <c r="BO26" s="151">
        <f t="shared" si="3"/>
        <v>0</v>
      </c>
      <c r="BP26" s="146"/>
      <c r="BQ26" s="146"/>
      <c r="BR26" s="146"/>
      <c r="BS26" s="146"/>
      <c r="BT26" s="146"/>
      <c r="BU26" s="146"/>
      <c r="BV26" s="146"/>
      <c r="BW26" s="146"/>
      <c r="BX26" s="146"/>
      <c r="BY26" s="146"/>
      <c r="BZ26" s="146"/>
      <c r="CA26" s="146"/>
    </row>
    <row r="27" spans="1:79" x14ac:dyDescent="0.35">
      <c r="A27" s="143" t="s">
        <v>297</v>
      </c>
      <c r="B27" s="143"/>
      <c r="C27" s="143"/>
      <c r="D27" s="143"/>
      <c r="E27" s="143"/>
      <c r="F27" s="143"/>
      <c r="G27" s="143"/>
      <c r="H27" s="143"/>
      <c r="I27" s="143"/>
      <c r="J27" s="143"/>
      <c r="K27" s="143"/>
      <c r="L27" s="143"/>
      <c r="M27" s="143"/>
      <c r="N27" s="143"/>
      <c r="O27" s="144"/>
      <c r="P27" s="144"/>
      <c r="Q27" s="144"/>
      <c r="R27" s="144"/>
      <c r="S27" s="144"/>
      <c r="T27" s="144"/>
      <c r="U27" s="144"/>
      <c r="V27" s="144"/>
      <c r="W27" s="144"/>
      <c r="X27" s="144"/>
      <c r="Y27" s="144"/>
      <c r="Z27" s="186">
        <f t="shared" si="0"/>
        <v>0</v>
      </c>
      <c r="AA27" s="151">
        <f t="shared" si="1"/>
        <v>0</v>
      </c>
      <c r="AB27" s="185"/>
      <c r="AC27" s="185"/>
      <c r="AD27" s="185"/>
      <c r="AE27" s="185"/>
      <c r="AF27" s="185"/>
      <c r="AG27" s="146"/>
      <c r="AH27" s="146"/>
      <c r="AI27" s="146"/>
      <c r="AJ27" s="146"/>
      <c r="AK27" s="146"/>
      <c r="AL27" s="146"/>
      <c r="AM27" s="146"/>
      <c r="AO27" s="143" t="s">
        <v>297</v>
      </c>
      <c r="AP27" s="143"/>
      <c r="AQ27" s="143"/>
      <c r="AR27" s="143"/>
      <c r="AS27" s="143"/>
      <c r="AT27" s="143"/>
      <c r="AU27" s="143"/>
      <c r="AV27" s="143"/>
      <c r="AW27" s="143"/>
      <c r="AX27" s="143"/>
      <c r="AY27" s="143"/>
      <c r="AZ27" s="143"/>
      <c r="BA27" s="143"/>
      <c r="BB27" s="143"/>
      <c r="BC27" s="144"/>
      <c r="BD27" s="144"/>
      <c r="BE27" s="144"/>
      <c r="BF27" s="144"/>
      <c r="BG27" s="144"/>
      <c r="BH27" s="144"/>
      <c r="BI27" s="144"/>
      <c r="BJ27" s="144"/>
      <c r="BK27" s="144"/>
      <c r="BL27" s="144"/>
      <c r="BM27" s="144"/>
      <c r="BN27" s="186">
        <f t="shared" si="2"/>
        <v>0</v>
      </c>
      <c r="BO27" s="151">
        <f t="shared" si="3"/>
        <v>0</v>
      </c>
      <c r="BP27" s="146"/>
      <c r="BQ27" s="146"/>
      <c r="BR27" s="146"/>
      <c r="BS27" s="146"/>
      <c r="BT27" s="146"/>
      <c r="BU27" s="146"/>
      <c r="BV27" s="146"/>
      <c r="BW27" s="146"/>
      <c r="BX27" s="146"/>
      <c r="BY27" s="146"/>
      <c r="BZ27" s="146"/>
      <c r="CA27" s="146"/>
    </row>
    <row r="28" spans="1:79" x14ac:dyDescent="0.35">
      <c r="A28" s="143" t="s">
        <v>298</v>
      </c>
      <c r="B28" s="143"/>
      <c r="C28" s="143"/>
      <c r="D28" s="143"/>
      <c r="E28" s="143"/>
      <c r="F28" s="143"/>
      <c r="G28" s="143"/>
      <c r="H28" s="143"/>
      <c r="I28" s="143"/>
      <c r="J28" s="143"/>
      <c r="K28" s="143"/>
      <c r="L28" s="143"/>
      <c r="M28" s="143"/>
      <c r="N28" s="143"/>
      <c r="O28" s="144"/>
      <c r="P28" s="144"/>
      <c r="Q28" s="144"/>
      <c r="R28" s="144"/>
      <c r="S28" s="144"/>
      <c r="T28" s="144"/>
      <c r="U28" s="144"/>
      <c r="V28" s="144"/>
      <c r="W28" s="144"/>
      <c r="X28" s="144"/>
      <c r="Y28" s="144"/>
      <c r="Z28" s="186">
        <f t="shared" si="0"/>
        <v>0</v>
      </c>
      <c r="AA28" s="151">
        <f t="shared" si="1"/>
        <v>0</v>
      </c>
      <c r="AB28" s="185"/>
      <c r="AC28" s="185"/>
      <c r="AD28" s="185"/>
      <c r="AE28" s="185"/>
      <c r="AF28" s="185"/>
      <c r="AG28" s="146"/>
      <c r="AH28" s="146"/>
      <c r="AI28" s="146"/>
      <c r="AJ28" s="146"/>
      <c r="AK28" s="146"/>
      <c r="AL28" s="146"/>
      <c r="AM28" s="146"/>
      <c r="AO28" s="143" t="s">
        <v>298</v>
      </c>
      <c r="AP28" s="143"/>
      <c r="AQ28" s="143"/>
      <c r="AR28" s="143"/>
      <c r="AS28" s="143"/>
      <c r="AT28" s="143"/>
      <c r="AU28" s="143"/>
      <c r="AV28" s="143"/>
      <c r="AW28" s="143"/>
      <c r="AX28" s="143"/>
      <c r="AY28" s="143"/>
      <c r="AZ28" s="143"/>
      <c r="BA28" s="143"/>
      <c r="BB28" s="143"/>
      <c r="BC28" s="144"/>
      <c r="BD28" s="144"/>
      <c r="BE28" s="144"/>
      <c r="BF28" s="144"/>
      <c r="BG28" s="144"/>
      <c r="BH28" s="144"/>
      <c r="BI28" s="144"/>
      <c r="BJ28" s="144"/>
      <c r="BK28" s="144"/>
      <c r="BL28" s="144"/>
      <c r="BM28" s="144"/>
      <c r="BN28" s="186">
        <f t="shared" si="2"/>
        <v>0</v>
      </c>
      <c r="BO28" s="151">
        <f t="shared" si="3"/>
        <v>0</v>
      </c>
      <c r="BP28" s="146"/>
      <c r="BQ28" s="146"/>
      <c r="BR28" s="146"/>
      <c r="BS28" s="146"/>
      <c r="BT28" s="146"/>
      <c r="BU28" s="146"/>
      <c r="BV28" s="146"/>
      <c r="BW28" s="146"/>
      <c r="BX28" s="146"/>
      <c r="BY28" s="146"/>
      <c r="BZ28" s="146"/>
      <c r="CA28" s="146"/>
    </row>
    <row r="29" spans="1:79" x14ac:dyDescent="0.35">
      <c r="A29" s="143" t="s">
        <v>299</v>
      </c>
      <c r="B29" s="143"/>
      <c r="C29" s="143"/>
      <c r="D29" s="143"/>
      <c r="E29" s="143"/>
      <c r="F29" s="143"/>
      <c r="G29" s="143"/>
      <c r="H29" s="143"/>
      <c r="I29" s="143"/>
      <c r="J29" s="143"/>
      <c r="K29" s="143"/>
      <c r="L29" s="143"/>
      <c r="M29" s="143"/>
      <c r="N29" s="143"/>
      <c r="O29" s="144"/>
      <c r="P29" s="144"/>
      <c r="Q29" s="144"/>
      <c r="R29" s="144"/>
      <c r="S29" s="144"/>
      <c r="T29" s="144"/>
      <c r="U29" s="144"/>
      <c r="V29" s="144"/>
      <c r="W29" s="144"/>
      <c r="X29" s="144"/>
      <c r="Y29" s="144"/>
      <c r="Z29" s="186">
        <f t="shared" si="0"/>
        <v>0</v>
      </c>
      <c r="AA29" s="151">
        <f t="shared" si="1"/>
        <v>0</v>
      </c>
      <c r="AB29" s="185"/>
      <c r="AC29" s="185"/>
      <c r="AD29" s="185"/>
      <c r="AE29" s="185"/>
      <c r="AF29" s="185"/>
      <c r="AG29" s="146"/>
      <c r="AH29" s="146"/>
      <c r="AI29" s="146"/>
      <c r="AJ29" s="146"/>
      <c r="AK29" s="146"/>
      <c r="AL29" s="146"/>
      <c r="AM29" s="146"/>
      <c r="AO29" s="143" t="s">
        <v>299</v>
      </c>
      <c r="AP29" s="143"/>
      <c r="AQ29" s="143"/>
      <c r="AR29" s="143"/>
      <c r="AS29" s="143"/>
      <c r="AT29" s="143"/>
      <c r="AU29" s="143"/>
      <c r="AV29" s="143"/>
      <c r="AW29" s="143"/>
      <c r="AX29" s="143"/>
      <c r="AY29" s="143"/>
      <c r="AZ29" s="143"/>
      <c r="BA29" s="143"/>
      <c r="BB29" s="143"/>
      <c r="BC29" s="144"/>
      <c r="BD29" s="144"/>
      <c r="BE29" s="144"/>
      <c r="BF29" s="144"/>
      <c r="BG29" s="144"/>
      <c r="BH29" s="144"/>
      <c r="BI29" s="144"/>
      <c r="BJ29" s="144"/>
      <c r="BK29" s="144"/>
      <c r="BL29" s="144"/>
      <c r="BM29" s="144"/>
      <c r="BN29" s="186">
        <f t="shared" si="2"/>
        <v>0</v>
      </c>
      <c r="BO29" s="151">
        <f t="shared" si="3"/>
        <v>0</v>
      </c>
      <c r="BP29" s="146"/>
      <c r="BQ29" s="146"/>
      <c r="BR29" s="146"/>
      <c r="BS29" s="146"/>
      <c r="BT29" s="146"/>
      <c r="BU29" s="146"/>
      <c r="BV29" s="146"/>
      <c r="BW29" s="146"/>
      <c r="BX29" s="146"/>
      <c r="BY29" s="146"/>
      <c r="BZ29" s="146"/>
      <c r="CA29" s="146"/>
    </row>
    <row r="30" spans="1:79" x14ac:dyDescent="0.35">
      <c r="A30" s="143" t="s">
        <v>300</v>
      </c>
      <c r="B30" s="143"/>
      <c r="C30" s="143"/>
      <c r="D30" s="143"/>
      <c r="E30" s="143"/>
      <c r="F30" s="143"/>
      <c r="G30" s="143"/>
      <c r="H30" s="143"/>
      <c r="I30" s="143"/>
      <c r="J30" s="143"/>
      <c r="K30" s="143"/>
      <c r="L30" s="143"/>
      <c r="M30" s="143"/>
      <c r="N30" s="143"/>
      <c r="O30" s="144"/>
      <c r="P30" s="144"/>
      <c r="Q30" s="144"/>
      <c r="R30" s="144"/>
      <c r="S30" s="144"/>
      <c r="T30" s="144"/>
      <c r="U30" s="144"/>
      <c r="V30" s="144"/>
      <c r="W30" s="144"/>
      <c r="X30" s="144"/>
      <c r="Y30" s="144"/>
      <c r="Z30" s="186">
        <f t="shared" si="0"/>
        <v>0</v>
      </c>
      <c r="AA30" s="151">
        <f t="shared" si="1"/>
        <v>0</v>
      </c>
      <c r="AB30" s="185"/>
      <c r="AC30" s="185"/>
      <c r="AD30" s="185"/>
      <c r="AE30" s="185"/>
      <c r="AF30" s="185"/>
      <c r="AG30" s="146"/>
      <c r="AH30" s="146"/>
      <c r="AI30" s="146"/>
      <c r="AJ30" s="146"/>
      <c r="AK30" s="146"/>
      <c r="AL30" s="146"/>
      <c r="AM30" s="146"/>
      <c r="AO30" s="143" t="s">
        <v>300</v>
      </c>
      <c r="AP30" s="143"/>
      <c r="AQ30" s="143"/>
      <c r="AR30" s="143"/>
      <c r="AS30" s="143"/>
      <c r="AT30" s="143"/>
      <c r="AU30" s="143"/>
      <c r="AV30" s="143"/>
      <c r="AW30" s="143"/>
      <c r="AX30" s="143"/>
      <c r="AY30" s="143"/>
      <c r="AZ30" s="143"/>
      <c r="BA30" s="143"/>
      <c r="BB30" s="143"/>
      <c r="BC30" s="144"/>
      <c r="BD30" s="144"/>
      <c r="BE30" s="144"/>
      <c r="BF30" s="144"/>
      <c r="BG30" s="144"/>
      <c r="BH30" s="144"/>
      <c r="BI30" s="144"/>
      <c r="BJ30" s="144"/>
      <c r="BK30" s="144"/>
      <c r="BL30" s="144"/>
      <c r="BM30" s="144"/>
      <c r="BN30" s="186">
        <f t="shared" si="2"/>
        <v>0</v>
      </c>
      <c r="BO30" s="151">
        <f t="shared" si="3"/>
        <v>0</v>
      </c>
      <c r="BP30" s="146"/>
      <c r="BQ30" s="146"/>
      <c r="BR30" s="146"/>
      <c r="BS30" s="146"/>
      <c r="BT30" s="146"/>
      <c r="BU30" s="146"/>
      <c r="BV30" s="146"/>
      <c r="BW30" s="146"/>
      <c r="BX30" s="146"/>
      <c r="BY30" s="146"/>
      <c r="BZ30" s="146"/>
      <c r="CA30" s="146"/>
    </row>
    <row r="31" spans="1:79" x14ac:dyDescent="0.35">
      <c r="A31" s="143" t="s">
        <v>301</v>
      </c>
      <c r="B31" s="143"/>
      <c r="C31" s="143"/>
      <c r="D31" s="143"/>
      <c r="E31" s="143"/>
      <c r="F31" s="143"/>
      <c r="G31" s="143"/>
      <c r="H31" s="143"/>
      <c r="I31" s="143"/>
      <c r="J31" s="143"/>
      <c r="K31" s="143"/>
      <c r="L31" s="143"/>
      <c r="M31" s="143"/>
      <c r="N31" s="143"/>
      <c r="O31" s="144"/>
      <c r="P31" s="144"/>
      <c r="Q31" s="144"/>
      <c r="R31" s="144"/>
      <c r="S31" s="144"/>
      <c r="T31" s="144"/>
      <c r="U31" s="144"/>
      <c r="V31" s="144"/>
      <c r="W31" s="144"/>
      <c r="X31" s="144"/>
      <c r="Y31" s="144"/>
      <c r="Z31" s="186">
        <f t="shared" si="0"/>
        <v>0</v>
      </c>
      <c r="AA31" s="151">
        <f t="shared" si="1"/>
        <v>0</v>
      </c>
      <c r="AB31" s="185"/>
      <c r="AC31" s="185"/>
      <c r="AD31" s="185"/>
      <c r="AE31" s="185"/>
      <c r="AF31" s="185"/>
      <c r="AG31" s="146"/>
      <c r="AH31" s="146"/>
      <c r="AI31" s="146"/>
      <c r="AJ31" s="146"/>
      <c r="AK31" s="146"/>
      <c r="AL31" s="146"/>
      <c r="AM31" s="146"/>
      <c r="AO31" s="143" t="s">
        <v>301</v>
      </c>
      <c r="AP31" s="143"/>
      <c r="AQ31" s="143"/>
      <c r="AR31" s="143"/>
      <c r="AS31" s="143"/>
      <c r="AT31" s="143"/>
      <c r="AU31" s="143"/>
      <c r="AV31" s="143"/>
      <c r="AW31" s="143"/>
      <c r="AX31" s="143"/>
      <c r="AY31" s="143"/>
      <c r="AZ31" s="143"/>
      <c r="BA31" s="143"/>
      <c r="BB31" s="143"/>
      <c r="BC31" s="144"/>
      <c r="BD31" s="144"/>
      <c r="BE31" s="144"/>
      <c r="BF31" s="144"/>
      <c r="BG31" s="144"/>
      <c r="BH31" s="144"/>
      <c r="BI31" s="144"/>
      <c r="BJ31" s="144"/>
      <c r="BK31" s="144"/>
      <c r="BL31" s="144"/>
      <c r="BM31" s="144"/>
      <c r="BN31" s="186">
        <f t="shared" si="2"/>
        <v>0</v>
      </c>
      <c r="BO31" s="151">
        <f t="shared" si="3"/>
        <v>0</v>
      </c>
      <c r="BP31" s="146"/>
      <c r="BQ31" s="146"/>
      <c r="BR31" s="146"/>
      <c r="BS31" s="146"/>
      <c r="BT31" s="146"/>
      <c r="BU31" s="146"/>
      <c r="BV31" s="146"/>
      <c r="BW31" s="146"/>
      <c r="BX31" s="146"/>
      <c r="BY31" s="146"/>
      <c r="BZ31" s="146"/>
      <c r="CA31" s="146"/>
    </row>
    <row r="32" spans="1:79" x14ac:dyDescent="0.35">
      <c r="A32" s="148" t="s">
        <v>302</v>
      </c>
      <c r="B32" s="145">
        <f>SUM(B11:B31)</f>
        <v>0</v>
      </c>
      <c r="C32" s="145">
        <f t="shared" ref="C32:AM32" si="4">SUM(C11:C31)</f>
        <v>0</v>
      </c>
      <c r="D32" s="145">
        <f t="shared" si="4"/>
        <v>0</v>
      </c>
      <c r="E32" s="145">
        <f t="shared" si="4"/>
        <v>0</v>
      </c>
      <c r="F32" s="145">
        <f t="shared" si="4"/>
        <v>0</v>
      </c>
      <c r="G32" s="145">
        <f t="shared" si="4"/>
        <v>0</v>
      </c>
      <c r="H32" s="145">
        <f t="shared" si="4"/>
        <v>0</v>
      </c>
      <c r="I32" s="145">
        <f t="shared" si="4"/>
        <v>0</v>
      </c>
      <c r="J32" s="145">
        <f t="shared" si="4"/>
        <v>0</v>
      </c>
      <c r="K32" s="145">
        <f t="shared" si="4"/>
        <v>0</v>
      </c>
      <c r="L32" s="145">
        <f t="shared" si="4"/>
        <v>0</v>
      </c>
      <c r="M32" s="145">
        <f t="shared" si="4"/>
        <v>0</v>
      </c>
      <c r="N32" s="145">
        <f t="shared" si="4"/>
        <v>0</v>
      </c>
      <c r="O32" s="145">
        <f t="shared" si="4"/>
        <v>0</v>
      </c>
      <c r="P32" s="145">
        <f t="shared" si="4"/>
        <v>0</v>
      </c>
      <c r="Q32" s="145">
        <f t="shared" si="4"/>
        <v>0</v>
      </c>
      <c r="R32" s="145">
        <f t="shared" si="4"/>
        <v>0</v>
      </c>
      <c r="S32" s="145">
        <f t="shared" si="4"/>
        <v>0</v>
      </c>
      <c r="T32" s="145">
        <f t="shared" si="4"/>
        <v>0</v>
      </c>
      <c r="U32" s="145">
        <f t="shared" si="4"/>
        <v>0</v>
      </c>
      <c r="V32" s="145">
        <f t="shared" si="4"/>
        <v>0</v>
      </c>
      <c r="W32" s="145">
        <f t="shared" si="4"/>
        <v>0</v>
      </c>
      <c r="X32" s="145">
        <f t="shared" si="4"/>
        <v>0</v>
      </c>
      <c r="Y32" s="145">
        <f t="shared" si="4"/>
        <v>0</v>
      </c>
      <c r="Z32" s="145">
        <f t="shared" si="4"/>
        <v>0</v>
      </c>
      <c r="AA32" s="151">
        <f t="shared" si="4"/>
        <v>0</v>
      </c>
      <c r="AB32" s="145">
        <f t="shared" si="4"/>
        <v>0</v>
      </c>
      <c r="AC32" s="145">
        <f t="shared" si="4"/>
        <v>0</v>
      </c>
      <c r="AD32" s="145">
        <f t="shared" si="4"/>
        <v>0</v>
      </c>
      <c r="AE32" s="145">
        <f t="shared" si="4"/>
        <v>0</v>
      </c>
      <c r="AF32" s="145">
        <f t="shared" si="4"/>
        <v>0</v>
      </c>
      <c r="AG32" s="145">
        <f t="shared" si="4"/>
        <v>0</v>
      </c>
      <c r="AH32" s="145">
        <f t="shared" si="4"/>
        <v>0</v>
      </c>
      <c r="AI32" s="145">
        <f t="shared" si="4"/>
        <v>0</v>
      </c>
      <c r="AJ32" s="145">
        <f t="shared" si="4"/>
        <v>0</v>
      </c>
      <c r="AK32" s="145">
        <f t="shared" si="4"/>
        <v>0</v>
      </c>
      <c r="AL32" s="145">
        <f t="shared" si="4"/>
        <v>0</v>
      </c>
      <c r="AM32" s="145">
        <f t="shared" si="4"/>
        <v>0</v>
      </c>
      <c r="AO32" s="148" t="s">
        <v>302</v>
      </c>
      <c r="AP32" s="145">
        <f t="shared" ref="AP32:BB32" si="5">SUM(AP11:AP31)</f>
        <v>0</v>
      </c>
      <c r="AQ32" s="145">
        <f t="shared" si="5"/>
        <v>0</v>
      </c>
      <c r="AR32" s="145">
        <f t="shared" si="5"/>
        <v>0</v>
      </c>
      <c r="AS32" s="145">
        <f t="shared" si="5"/>
        <v>0</v>
      </c>
      <c r="AT32" s="145">
        <f t="shared" si="5"/>
        <v>0</v>
      </c>
      <c r="AU32" s="145">
        <f t="shared" si="5"/>
        <v>0</v>
      </c>
      <c r="AV32" s="145">
        <f t="shared" si="5"/>
        <v>0</v>
      </c>
      <c r="AW32" s="145">
        <f t="shared" si="5"/>
        <v>0</v>
      </c>
      <c r="AX32" s="145">
        <f t="shared" si="5"/>
        <v>0</v>
      </c>
      <c r="AY32" s="145">
        <f t="shared" si="5"/>
        <v>0</v>
      </c>
      <c r="AZ32" s="145">
        <f t="shared" si="5"/>
        <v>0</v>
      </c>
      <c r="BA32" s="145">
        <f t="shared" si="5"/>
        <v>0</v>
      </c>
      <c r="BB32" s="145">
        <f t="shared" si="5"/>
        <v>0</v>
      </c>
      <c r="BC32" s="145">
        <f>SUM(BC11:BC31)</f>
        <v>0</v>
      </c>
      <c r="BD32" s="145">
        <f t="shared" ref="BD32:CA32" si="6">SUM(BD11:BD31)</f>
        <v>0</v>
      </c>
      <c r="BE32" s="145">
        <f t="shared" si="6"/>
        <v>0</v>
      </c>
      <c r="BF32" s="145">
        <f t="shared" si="6"/>
        <v>0</v>
      </c>
      <c r="BG32" s="145">
        <f t="shared" si="6"/>
        <v>0</v>
      </c>
      <c r="BH32" s="145">
        <f t="shared" si="6"/>
        <v>0</v>
      </c>
      <c r="BI32" s="145">
        <f t="shared" si="6"/>
        <v>0</v>
      </c>
      <c r="BJ32" s="145">
        <f t="shared" si="6"/>
        <v>0</v>
      </c>
      <c r="BK32" s="145">
        <f t="shared" si="6"/>
        <v>0</v>
      </c>
      <c r="BL32" s="145">
        <f t="shared" si="6"/>
        <v>0</v>
      </c>
      <c r="BM32" s="145">
        <f t="shared" si="6"/>
        <v>0</v>
      </c>
      <c r="BN32" s="187">
        <f t="shared" si="6"/>
        <v>0</v>
      </c>
      <c r="BO32" s="152">
        <f t="shared" si="6"/>
        <v>0</v>
      </c>
      <c r="BP32" s="145">
        <f t="shared" si="6"/>
        <v>0</v>
      </c>
      <c r="BQ32" s="145">
        <f t="shared" si="6"/>
        <v>0</v>
      </c>
      <c r="BR32" s="145">
        <f t="shared" si="6"/>
        <v>0</v>
      </c>
      <c r="BS32" s="145">
        <f t="shared" si="6"/>
        <v>0</v>
      </c>
      <c r="BT32" s="145">
        <f t="shared" si="6"/>
        <v>0</v>
      </c>
      <c r="BU32" s="145">
        <f t="shared" si="6"/>
        <v>0</v>
      </c>
      <c r="BV32" s="145">
        <f t="shared" si="6"/>
        <v>0</v>
      </c>
      <c r="BW32" s="145">
        <f t="shared" si="6"/>
        <v>0</v>
      </c>
      <c r="BX32" s="145">
        <f t="shared" si="6"/>
        <v>0</v>
      </c>
      <c r="BY32" s="145">
        <f t="shared" si="6"/>
        <v>0</v>
      </c>
      <c r="BZ32" s="145">
        <f t="shared" si="6"/>
        <v>0</v>
      </c>
      <c r="CA32" s="145">
        <f t="shared" si="6"/>
        <v>0</v>
      </c>
    </row>
    <row r="34" spans="1:79" ht="28" x14ac:dyDescent="0.35">
      <c r="A34" s="149" t="s">
        <v>261</v>
      </c>
      <c r="B34" s="614"/>
      <c r="C34" s="614"/>
      <c r="D34" s="614"/>
      <c r="E34" s="614"/>
      <c r="F34" s="614"/>
      <c r="G34" s="614"/>
      <c r="H34" s="614"/>
      <c r="I34" s="614"/>
      <c r="J34" s="614"/>
      <c r="K34" s="614"/>
      <c r="L34" s="614"/>
      <c r="M34" s="614"/>
      <c r="N34" s="614"/>
      <c r="O34" s="614"/>
      <c r="P34" s="614"/>
      <c r="Q34" s="614"/>
      <c r="R34" s="614"/>
      <c r="S34" s="614"/>
      <c r="T34" s="614"/>
      <c r="U34" s="614"/>
      <c r="V34" s="614"/>
      <c r="W34" s="614"/>
      <c r="X34" s="614"/>
      <c r="Y34" s="614"/>
      <c r="Z34" s="614"/>
      <c r="AA34" s="614"/>
      <c r="AB34" s="614"/>
      <c r="AC34" s="614"/>
      <c r="AD34" s="614"/>
      <c r="AE34" s="614"/>
      <c r="AF34" s="614"/>
      <c r="AG34" s="614"/>
      <c r="AH34" s="614"/>
      <c r="AI34" s="614"/>
      <c r="AJ34" s="614"/>
      <c r="AK34" s="614"/>
      <c r="AL34" s="614"/>
      <c r="AM34" s="614"/>
      <c r="AN34" s="614"/>
      <c r="AO34" s="614"/>
      <c r="AP34" s="614"/>
      <c r="AQ34" s="614"/>
      <c r="AR34" s="614"/>
      <c r="AS34" s="614"/>
      <c r="AT34" s="614"/>
      <c r="AU34" s="614"/>
      <c r="AV34" s="614"/>
      <c r="AW34" s="614"/>
      <c r="AX34" s="614"/>
      <c r="AY34" s="614"/>
      <c r="AZ34" s="614"/>
      <c r="BA34" s="614"/>
      <c r="BB34" s="614"/>
      <c r="BC34" s="614"/>
      <c r="BD34" s="614"/>
      <c r="BE34" s="614"/>
      <c r="BF34" s="614"/>
      <c r="BG34" s="614"/>
      <c r="BH34" s="614"/>
      <c r="BI34" s="614"/>
      <c r="BJ34" s="614"/>
      <c r="BK34" s="614"/>
      <c r="BL34" s="614"/>
      <c r="BM34" s="614"/>
      <c r="BN34" s="614"/>
      <c r="BO34" s="614"/>
      <c r="BP34" s="614"/>
      <c r="BQ34" s="614"/>
      <c r="BR34" s="614"/>
      <c r="BS34" s="614"/>
      <c r="BT34" s="614"/>
      <c r="BU34" s="614"/>
      <c r="BV34" s="614"/>
      <c r="BW34" s="614"/>
      <c r="BX34" s="614"/>
      <c r="BY34" s="614"/>
      <c r="BZ34" s="614"/>
      <c r="CA34" s="614"/>
    </row>
    <row r="35" spans="1:79" ht="29.25" customHeight="1" x14ac:dyDescent="0.35">
      <c r="A35" s="150" t="s">
        <v>262</v>
      </c>
      <c r="B35" s="612"/>
      <c r="C35" s="615"/>
      <c r="D35" s="615"/>
      <c r="E35" s="615"/>
      <c r="F35" s="615"/>
      <c r="G35" s="615"/>
      <c r="H35" s="615"/>
      <c r="I35" s="615"/>
      <c r="J35" s="615"/>
      <c r="K35" s="615"/>
      <c r="L35" s="615"/>
      <c r="M35" s="615"/>
      <c r="N35" s="615"/>
      <c r="O35" s="615"/>
      <c r="P35" s="615"/>
      <c r="Q35" s="615"/>
      <c r="R35" s="615"/>
      <c r="S35" s="615"/>
      <c r="T35" s="615"/>
      <c r="U35" s="615"/>
      <c r="V35" s="615"/>
      <c r="W35" s="615"/>
      <c r="X35" s="615"/>
      <c r="Y35" s="615"/>
      <c r="Z35" s="615"/>
      <c r="AA35" s="615"/>
      <c r="AB35" s="615"/>
      <c r="AC35" s="615"/>
      <c r="AD35" s="615"/>
      <c r="AE35" s="615"/>
      <c r="AF35" s="615"/>
      <c r="AG35" s="615"/>
      <c r="AH35" s="615"/>
      <c r="AI35" s="615"/>
      <c r="AJ35" s="615"/>
      <c r="AK35" s="615"/>
      <c r="AL35" s="615"/>
      <c r="AM35" s="615"/>
      <c r="AN35" s="615"/>
      <c r="AO35" s="615"/>
      <c r="AP35" s="615"/>
      <c r="AQ35" s="615"/>
      <c r="AR35" s="615"/>
      <c r="AS35" s="615"/>
      <c r="AT35" s="615"/>
      <c r="AU35" s="615"/>
      <c r="AV35" s="615"/>
      <c r="AW35" s="615"/>
      <c r="AX35" s="615"/>
      <c r="AY35" s="615"/>
      <c r="AZ35" s="615"/>
      <c r="BA35" s="615"/>
      <c r="BB35" s="615"/>
      <c r="BC35" s="615"/>
      <c r="BD35" s="615"/>
      <c r="BE35" s="615"/>
      <c r="BF35" s="615"/>
      <c r="BG35" s="615"/>
      <c r="BH35" s="615"/>
      <c r="BI35" s="615"/>
      <c r="BJ35" s="615"/>
      <c r="BK35" s="615"/>
      <c r="BL35" s="615"/>
      <c r="BM35" s="615"/>
      <c r="BN35" s="615"/>
      <c r="BO35" s="615"/>
      <c r="BP35" s="615"/>
      <c r="BQ35" s="615"/>
      <c r="BR35" s="615"/>
      <c r="BS35" s="615"/>
      <c r="BT35" s="615"/>
      <c r="BU35" s="615"/>
      <c r="BV35" s="615"/>
      <c r="BW35" s="615"/>
      <c r="BX35" s="615"/>
      <c r="BY35" s="615"/>
      <c r="BZ35" s="615"/>
      <c r="CA35" s="613"/>
    </row>
    <row r="36" spans="1:79" ht="6" customHeight="1" x14ac:dyDescent="0.35">
      <c r="A36" s="140"/>
      <c r="B36" s="140"/>
      <c r="C36" s="140"/>
      <c r="D36" s="140"/>
      <c r="E36" s="140"/>
      <c r="F36" s="140"/>
      <c r="G36" s="140"/>
      <c r="H36" s="140"/>
      <c r="I36" s="140"/>
      <c r="J36" s="140"/>
      <c r="K36" s="140"/>
      <c r="L36" s="140"/>
      <c r="M36" s="140"/>
      <c r="N36" s="140"/>
      <c r="O36" s="141"/>
      <c r="P36" s="141"/>
      <c r="Q36" s="141"/>
      <c r="R36" s="141"/>
      <c r="S36" s="141"/>
      <c r="T36" s="141"/>
      <c r="U36" s="141"/>
      <c r="V36" s="141"/>
      <c r="W36" s="141"/>
      <c r="X36" s="141"/>
      <c r="Y36" s="141"/>
      <c r="Z36" s="141"/>
      <c r="AA36" s="141"/>
      <c r="AB36" s="141"/>
      <c r="AC36" s="141"/>
      <c r="AD36" s="141"/>
      <c r="AE36" s="141"/>
      <c r="AF36" s="141"/>
      <c r="AG36" s="141"/>
      <c r="AH36" s="141"/>
      <c r="AI36" s="141"/>
      <c r="AJ36" s="141"/>
      <c r="AK36" s="141"/>
      <c r="AL36" s="141"/>
      <c r="AM36" s="141"/>
      <c r="AO36" s="140"/>
      <c r="AP36" s="141"/>
      <c r="AQ36" s="141"/>
      <c r="AR36" s="141"/>
      <c r="AS36" s="141"/>
      <c r="AT36" s="141"/>
      <c r="AU36" s="141"/>
      <c r="AV36" s="141"/>
      <c r="AW36" s="141"/>
      <c r="AX36" s="141"/>
      <c r="AY36" s="141"/>
      <c r="AZ36" s="141"/>
      <c r="BA36" s="141"/>
    </row>
    <row r="37" spans="1:79" ht="30" customHeight="1" x14ac:dyDescent="0.35">
      <c r="A37" s="616" t="s">
        <v>263</v>
      </c>
      <c r="B37" s="612" t="s">
        <v>29</v>
      </c>
      <c r="C37" s="613"/>
      <c r="D37" s="612" t="s">
        <v>30</v>
      </c>
      <c r="E37" s="613"/>
      <c r="F37" s="612" t="s">
        <v>31</v>
      </c>
      <c r="G37" s="613"/>
      <c r="H37" s="612" t="s">
        <v>32</v>
      </c>
      <c r="I37" s="613"/>
      <c r="J37" s="612" t="s">
        <v>33</v>
      </c>
      <c r="K37" s="613"/>
      <c r="L37" s="612" t="s">
        <v>34</v>
      </c>
      <c r="M37" s="613"/>
      <c r="N37" s="612" t="s">
        <v>35</v>
      </c>
      <c r="O37" s="613"/>
      <c r="P37" s="612" t="s">
        <v>36</v>
      </c>
      <c r="Q37" s="613"/>
      <c r="R37" s="612" t="s">
        <v>37</v>
      </c>
      <c r="S37" s="613"/>
      <c r="T37" s="612" t="s">
        <v>38</v>
      </c>
      <c r="U37" s="613"/>
      <c r="V37" s="612" t="s">
        <v>39</v>
      </c>
      <c r="W37" s="613"/>
      <c r="X37" s="612" t="s">
        <v>40</v>
      </c>
      <c r="Y37" s="613"/>
      <c r="Z37" s="612" t="s">
        <v>264</v>
      </c>
      <c r="AA37" s="613"/>
      <c r="AB37" s="612" t="s">
        <v>265</v>
      </c>
      <c r="AC37" s="615"/>
      <c r="AD37" s="615"/>
      <c r="AE37" s="615"/>
      <c r="AF37" s="615"/>
      <c r="AG37" s="613"/>
      <c r="AH37" s="612" t="s">
        <v>266</v>
      </c>
      <c r="AI37" s="615"/>
      <c r="AJ37" s="615"/>
      <c r="AK37" s="615"/>
      <c r="AL37" s="615"/>
      <c r="AM37" s="613"/>
      <c r="AO37" s="616" t="s">
        <v>263</v>
      </c>
      <c r="AP37" s="612" t="s">
        <v>29</v>
      </c>
      <c r="AQ37" s="613"/>
      <c r="AR37" s="612" t="s">
        <v>30</v>
      </c>
      <c r="AS37" s="613"/>
      <c r="AT37" s="612" t="s">
        <v>31</v>
      </c>
      <c r="AU37" s="613"/>
      <c r="AV37" s="612" t="s">
        <v>32</v>
      </c>
      <c r="AW37" s="613"/>
      <c r="AX37" s="612" t="s">
        <v>33</v>
      </c>
      <c r="AY37" s="613"/>
      <c r="AZ37" s="612" t="s">
        <v>34</v>
      </c>
      <c r="BA37" s="613"/>
      <c r="BB37" s="612" t="s">
        <v>35</v>
      </c>
      <c r="BC37" s="613"/>
      <c r="BD37" s="612" t="s">
        <v>36</v>
      </c>
      <c r="BE37" s="613"/>
      <c r="BF37" s="612" t="s">
        <v>37</v>
      </c>
      <c r="BG37" s="613"/>
      <c r="BH37" s="612" t="s">
        <v>38</v>
      </c>
      <c r="BI37" s="613"/>
      <c r="BJ37" s="612" t="s">
        <v>39</v>
      </c>
      <c r="BK37" s="613"/>
      <c r="BL37" s="612" t="s">
        <v>40</v>
      </c>
      <c r="BM37" s="613"/>
      <c r="BN37" s="612" t="s">
        <v>264</v>
      </c>
      <c r="BO37" s="613"/>
      <c r="BP37" s="612" t="s">
        <v>265</v>
      </c>
      <c r="BQ37" s="615"/>
      <c r="BR37" s="615"/>
      <c r="BS37" s="615"/>
      <c r="BT37" s="615"/>
      <c r="BU37" s="613"/>
      <c r="BV37" s="612" t="s">
        <v>266</v>
      </c>
      <c r="BW37" s="615"/>
      <c r="BX37" s="615"/>
      <c r="BY37" s="615"/>
      <c r="BZ37" s="615"/>
      <c r="CA37" s="613"/>
    </row>
    <row r="38" spans="1:79" ht="52.5" customHeight="1" x14ac:dyDescent="0.35">
      <c r="A38" s="617"/>
      <c r="B38" s="111" t="s">
        <v>267</v>
      </c>
      <c r="C38" s="111" t="s">
        <v>268</v>
      </c>
      <c r="D38" s="111" t="s">
        <v>267</v>
      </c>
      <c r="E38" s="111" t="s">
        <v>268</v>
      </c>
      <c r="F38" s="111" t="s">
        <v>267</v>
      </c>
      <c r="G38" s="111" t="s">
        <v>268</v>
      </c>
      <c r="H38" s="111" t="s">
        <v>267</v>
      </c>
      <c r="I38" s="111" t="s">
        <v>268</v>
      </c>
      <c r="J38" s="111" t="s">
        <v>267</v>
      </c>
      <c r="K38" s="111" t="s">
        <v>268</v>
      </c>
      <c r="L38" s="111" t="s">
        <v>267</v>
      </c>
      <c r="M38" s="111" t="s">
        <v>268</v>
      </c>
      <c r="N38" s="111" t="s">
        <v>267</v>
      </c>
      <c r="O38" s="111" t="s">
        <v>268</v>
      </c>
      <c r="P38" s="111" t="s">
        <v>267</v>
      </c>
      <c r="Q38" s="111" t="s">
        <v>268</v>
      </c>
      <c r="R38" s="111" t="s">
        <v>267</v>
      </c>
      <c r="S38" s="111" t="s">
        <v>268</v>
      </c>
      <c r="T38" s="111" t="s">
        <v>267</v>
      </c>
      <c r="U38" s="111" t="s">
        <v>268</v>
      </c>
      <c r="V38" s="111" t="s">
        <v>267</v>
      </c>
      <c r="W38" s="111" t="s">
        <v>268</v>
      </c>
      <c r="X38" s="111" t="s">
        <v>267</v>
      </c>
      <c r="Y38" s="111" t="s">
        <v>268</v>
      </c>
      <c r="Z38" s="111" t="s">
        <v>267</v>
      </c>
      <c r="AA38" s="111" t="s">
        <v>268</v>
      </c>
      <c r="AB38" s="183" t="s">
        <v>269</v>
      </c>
      <c r="AC38" s="183" t="s">
        <v>270</v>
      </c>
      <c r="AD38" s="183" t="s">
        <v>271</v>
      </c>
      <c r="AE38" s="183" t="s">
        <v>272</v>
      </c>
      <c r="AF38" s="184" t="s">
        <v>273</v>
      </c>
      <c r="AG38" s="183" t="s">
        <v>274</v>
      </c>
      <c r="AH38" s="111" t="s">
        <v>275</v>
      </c>
      <c r="AI38" s="142" t="s">
        <v>276</v>
      </c>
      <c r="AJ38" s="111" t="s">
        <v>277</v>
      </c>
      <c r="AK38" s="111" t="s">
        <v>278</v>
      </c>
      <c r="AL38" s="111" t="s">
        <v>279</v>
      </c>
      <c r="AM38" s="111" t="s">
        <v>280</v>
      </c>
      <c r="AO38" s="617"/>
      <c r="AP38" s="111" t="s">
        <v>267</v>
      </c>
      <c r="AQ38" s="111" t="s">
        <v>268</v>
      </c>
      <c r="AR38" s="111" t="s">
        <v>267</v>
      </c>
      <c r="AS38" s="111" t="s">
        <v>268</v>
      </c>
      <c r="AT38" s="111" t="s">
        <v>267</v>
      </c>
      <c r="AU38" s="111" t="s">
        <v>268</v>
      </c>
      <c r="AV38" s="111" t="s">
        <v>267</v>
      </c>
      <c r="AW38" s="111" t="s">
        <v>268</v>
      </c>
      <c r="AX38" s="111" t="s">
        <v>267</v>
      </c>
      <c r="AY38" s="111" t="s">
        <v>268</v>
      </c>
      <c r="AZ38" s="111" t="s">
        <v>267</v>
      </c>
      <c r="BA38" s="111" t="s">
        <v>268</v>
      </c>
      <c r="BB38" s="111" t="s">
        <v>267</v>
      </c>
      <c r="BC38" s="111" t="s">
        <v>268</v>
      </c>
      <c r="BD38" s="111" t="s">
        <v>267</v>
      </c>
      <c r="BE38" s="111" t="s">
        <v>268</v>
      </c>
      <c r="BF38" s="111" t="s">
        <v>267</v>
      </c>
      <c r="BG38" s="111" t="s">
        <v>268</v>
      </c>
      <c r="BH38" s="111" t="s">
        <v>267</v>
      </c>
      <c r="BI38" s="111" t="s">
        <v>268</v>
      </c>
      <c r="BJ38" s="111" t="s">
        <v>267</v>
      </c>
      <c r="BK38" s="111" t="s">
        <v>268</v>
      </c>
      <c r="BL38" s="111" t="s">
        <v>267</v>
      </c>
      <c r="BM38" s="111" t="s">
        <v>268</v>
      </c>
      <c r="BN38" s="111" t="s">
        <v>267</v>
      </c>
      <c r="BO38" s="111" t="s">
        <v>268</v>
      </c>
      <c r="BP38" s="183" t="s">
        <v>269</v>
      </c>
      <c r="BQ38" s="183" t="s">
        <v>270</v>
      </c>
      <c r="BR38" s="183" t="s">
        <v>271</v>
      </c>
      <c r="BS38" s="183" t="s">
        <v>272</v>
      </c>
      <c r="BT38" s="184" t="s">
        <v>273</v>
      </c>
      <c r="BU38" s="183" t="s">
        <v>274</v>
      </c>
      <c r="BV38" s="111" t="s">
        <v>275</v>
      </c>
      <c r="BW38" s="142" t="s">
        <v>276</v>
      </c>
      <c r="BX38" s="111" t="s">
        <v>277</v>
      </c>
      <c r="BY38" s="111" t="s">
        <v>278</v>
      </c>
      <c r="BZ38" s="111" t="s">
        <v>279</v>
      </c>
      <c r="CA38" s="111" t="s">
        <v>280</v>
      </c>
    </row>
    <row r="39" spans="1:79" x14ac:dyDescent="0.35">
      <c r="A39" s="143" t="s">
        <v>281</v>
      </c>
      <c r="B39" s="143"/>
      <c r="C39" s="143"/>
      <c r="D39" s="143"/>
      <c r="E39" s="143"/>
      <c r="F39" s="143"/>
      <c r="G39" s="143"/>
      <c r="H39" s="143"/>
      <c r="I39" s="143"/>
      <c r="J39" s="143"/>
      <c r="K39" s="143"/>
      <c r="L39" s="143"/>
      <c r="M39" s="143"/>
      <c r="N39" s="143"/>
      <c r="O39" s="144"/>
      <c r="P39" s="144"/>
      <c r="Q39" s="144"/>
      <c r="R39" s="144"/>
      <c r="S39" s="144"/>
      <c r="T39" s="144"/>
      <c r="U39" s="144"/>
      <c r="V39" s="144"/>
      <c r="W39" s="144"/>
      <c r="X39" s="144"/>
      <c r="Y39" s="144"/>
      <c r="Z39" s="186">
        <f>B39+D39+F39+H39+J39+L39+N39+P39+R39+T39+V39+X39</f>
        <v>0</v>
      </c>
      <c r="AA39" s="151">
        <f>C39+E39+G39+I39+K39+M39+O39+Q39+S39+U39+W39+Y39</f>
        <v>0</v>
      </c>
      <c r="AB39" s="146"/>
      <c r="AC39" s="146"/>
      <c r="AD39" s="146"/>
      <c r="AE39" s="146"/>
      <c r="AF39" s="146"/>
      <c r="AG39" s="146"/>
      <c r="AH39" s="146"/>
      <c r="AI39" s="146"/>
      <c r="AJ39" s="146"/>
      <c r="AK39" s="146"/>
      <c r="AL39" s="146"/>
      <c r="AM39" s="147"/>
      <c r="AO39" s="143" t="s">
        <v>281</v>
      </c>
      <c r="AP39" s="143"/>
      <c r="AQ39" s="143"/>
      <c r="AR39" s="143"/>
      <c r="AS39" s="143"/>
      <c r="AT39" s="143"/>
      <c r="AU39" s="143"/>
      <c r="AV39" s="143"/>
      <c r="AW39" s="143"/>
      <c r="AX39" s="143"/>
      <c r="AY39" s="143"/>
      <c r="AZ39" s="143"/>
      <c r="BA39" s="143"/>
      <c r="BB39" s="143"/>
      <c r="BC39" s="144"/>
      <c r="BD39" s="144"/>
      <c r="BE39" s="144"/>
      <c r="BF39" s="144"/>
      <c r="BG39" s="144"/>
      <c r="BH39" s="144"/>
      <c r="BI39" s="144"/>
      <c r="BJ39" s="144"/>
      <c r="BK39" s="144"/>
      <c r="BL39" s="144"/>
      <c r="BM39" s="144"/>
      <c r="BN39" s="186">
        <f>AP39+AR39+AT39+AV39+AX39+AZ39+BB39+BD39+BF39+BH39+BJ39+BL39</f>
        <v>0</v>
      </c>
      <c r="BO39" s="151">
        <f>AQ39+AS39+AU39+AW39+AY39+BA39+BC39+BE39+BG39+BI39+BK39+BM39</f>
        <v>0</v>
      </c>
      <c r="BP39" s="185"/>
      <c r="BQ39" s="185"/>
      <c r="BR39" s="185"/>
      <c r="BS39" s="185"/>
      <c r="BT39" s="146"/>
      <c r="BU39" s="146"/>
      <c r="BV39" s="146"/>
      <c r="BW39" s="146"/>
      <c r="BX39" s="146"/>
      <c r="BY39" s="146"/>
      <c r="BZ39" s="146"/>
      <c r="CA39" s="147"/>
    </row>
    <row r="40" spans="1:79" x14ac:dyDescent="0.35">
      <c r="A40" s="143" t="s">
        <v>282</v>
      </c>
      <c r="B40" s="143"/>
      <c r="C40" s="143"/>
      <c r="D40" s="143"/>
      <c r="E40" s="143"/>
      <c r="F40" s="143"/>
      <c r="G40" s="143"/>
      <c r="H40" s="143"/>
      <c r="I40" s="143"/>
      <c r="J40" s="143"/>
      <c r="K40" s="143"/>
      <c r="L40" s="143"/>
      <c r="M40" s="143"/>
      <c r="N40" s="143"/>
      <c r="O40" s="144"/>
      <c r="P40" s="144"/>
      <c r="Q40" s="144"/>
      <c r="R40" s="144"/>
      <c r="S40" s="144"/>
      <c r="T40" s="144"/>
      <c r="U40" s="144"/>
      <c r="V40" s="144"/>
      <c r="W40" s="144"/>
      <c r="X40" s="144"/>
      <c r="Y40" s="144"/>
      <c r="Z40" s="186">
        <f t="shared" ref="Z40:Z59" si="7">B40+D40+F40+H40+J40+L40+N40+P40+R40+T40+V40+X40</f>
        <v>0</v>
      </c>
      <c r="AA40" s="151">
        <f t="shared" ref="AA40:AA59" si="8">C40+E40+G40+I40+K40+M40+O40+Q40+S40+U40+W40+Y40</f>
        <v>0</v>
      </c>
      <c r="AB40" s="146"/>
      <c r="AC40" s="146"/>
      <c r="AD40" s="146"/>
      <c r="AE40" s="146"/>
      <c r="AF40" s="146"/>
      <c r="AG40" s="146"/>
      <c r="AH40" s="146"/>
      <c r="AI40" s="146"/>
      <c r="AJ40" s="146"/>
      <c r="AK40" s="146"/>
      <c r="AL40" s="146"/>
      <c r="AM40" s="146"/>
      <c r="AO40" s="143" t="s">
        <v>282</v>
      </c>
      <c r="AP40" s="143"/>
      <c r="AQ40" s="143"/>
      <c r="AR40" s="143"/>
      <c r="AS40" s="143"/>
      <c r="AT40" s="143"/>
      <c r="AU40" s="143"/>
      <c r="AV40" s="143"/>
      <c r="AW40" s="143"/>
      <c r="AX40" s="143"/>
      <c r="AY40" s="143"/>
      <c r="AZ40" s="143"/>
      <c r="BA40" s="143"/>
      <c r="BB40" s="143"/>
      <c r="BC40" s="144"/>
      <c r="BD40" s="144"/>
      <c r="BE40" s="144"/>
      <c r="BF40" s="144"/>
      <c r="BG40" s="144"/>
      <c r="BH40" s="144"/>
      <c r="BI40" s="144"/>
      <c r="BJ40" s="144"/>
      <c r="BK40" s="144"/>
      <c r="BL40" s="144"/>
      <c r="BM40" s="144"/>
      <c r="BN40" s="186">
        <f t="shared" ref="BN40:BN59" si="9">AP40+AR40+AT40+AV40+AX40+AZ40+BB40+BD40+BF40+BH40+BJ40+BL40</f>
        <v>0</v>
      </c>
      <c r="BO40" s="151">
        <f t="shared" ref="BO40:BO59" si="10">AQ40+AS40+AU40+AW40+AY40+BA40+BC40+BE40+BG40+BI40+BK40+BM40</f>
        <v>0</v>
      </c>
      <c r="BP40" s="185"/>
      <c r="BQ40" s="185"/>
      <c r="BR40" s="185"/>
      <c r="BS40" s="185"/>
      <c r="BT40" s="146"/>
      <c r="BU40" s="146"/>
      <c r="BV40" s="146"/>
      <c r="BW40" s="146"/>
      <c r="BX40" s="146"/>
      <c r="BY40" s="146"/>
      <c r="BZ40" s="146"/>
      <c r="CA40" s="146"/>
    </row>
    <row r="41" spans="1:79" x14ac:dyDescent="0.35">
      <c r="A41" s="143" t="s">
        <v>283</v>
      </c>
      <c r="B41" s="143"/>
      <c r="C41" s="143"/>
      <c r="D41" s="143"/>
      <c r="E41" s="143"/>
      <c r="F41" s="143"/>
      <c r="G41" s="143"/>
      <c r="H41" s="143"/>
      <c r="I41" s="143"/>
      <c r="J41" s="143"/>
      <c r="K41" s="143"/>
      <c r="L41" s="143"/>
      <c r="M41" s="143"/>
      <c r="N41" s="143"/>
      <c r="O41" s="144"/>
      <c r="P41" s="144"/>
      <c r="Q41" s="144"/>
      <c r="R41" s="144"/>
      <c r="S41" s="144"/>
      <c r="T41" s="144"/>
      <c r="U41" s="144"/>
      <c r="V41" s="144"/>
      <c r="W41" s="144"/>
      <c r="X41" s="144"/>
      <c r="Y41" s="144"/>
      <c r="Z41" s="186">
        <f t="shared" si="7"/>
        <v>0</v>
      </c>
      <c r="AA41" s="151">
        <f t="shared" si="8"/>
        <v>0</v>
      </c>
      <c r="AB41" s="146"/>
      <c r="AC41" s="146"/>
      <c r="AD41" s="146"/>
      <c r="AE41" s="146"/>
      <c r="AF41" s="146"/>
      <c r="AG41" s="146"/>
      <c r="AH41" s="146"/>
      <c r="AI41" s="146"/>
      <c r="AJ41" s="146"/>
      <c r="AK41" s="146"/>
      <c r="AL41" s="146"/>
      <c r="AM41" s="146"/>
      <c r="AO41" s="143" t="s">
        <v>283</v>
      </c>
      <c r="AP41" s="143"/>
      <c r="AQ41" s="143"/>
      <c r="AR41" s="143"/>
      <c r="AS41" s="143"/>
      <c r="AT41" s="143"/>
      <c r="AU41" s="143"/>
      <c r="AV41" s="143"/>
      <c r="AW41" s="143"/>
      <c r="AX41" s="143"/>
      <c r="AY41" s="143"/>
      <c r="AZ41" s="143"/>
      <c r="BA41" s="143"/>
      <c r="BB41" s="143"/>
      <c r="BC41" s="144"/>
      <c r="BD41" s="144"/>
      <c r="BE41" s="144"/>
      <c r="BF41" s="144"/>
      <c r="BG41" s="144"/>
      <c r="BH41" s="144"/>
      <c r="BI41" s="144"/>
      <c r="BJ41" s="144"/>
      <c r="BK41" s="144"/>
      <c r="BL41" s="144"/>
      <c r="BM41" s="144"/>
      <c r="BN41" s="186">
        <f t="shared" si="9"/>
        <v>0</v>
      </c>
      <c r="BO41" s="151">
        <f t="shared" si="10"/>
        <v>0</v>
      </c>
      <c r="BP41" s="185"/>
      <c r="BQ41" s="185"/>
      <c r="BR41" s="185"/>
      <c r="BS41" s="185"/>
      <c r="BT41" s="146"/>
      <c r="BU41" s="146"/>
      <c r="BV41" s="146"/>
      <c r="BW41" s="146"/>
      <c r="BX41" s="146"/>
      <c r="BY41" s="146"/>
      <c r="BZ41" s="146"/>
      <c r="CA41" s="146"/>
    </row>
    <row r="42" spans="1:79" x14ac:dyDescent="0.35">
      <c r="A42" s="143" t="s">
        <v>284</v>
      </c>
      <c r="B42" s="143"/>
      <c r="C42" s="143"/>
      <c r="D42" s="143"/>
      <c r="E42" s="143"/>
      <c r="F42" s="143"/>
      <c r="G42" s="143"/>
      <c r="H42" s="143"/>
      <c r="I42" s="143"/>
      <c r="J42" s="143"/>
      <c r="K42" s="143"/>
      <c r="L42" s="143"/>
      <c r="M42" s="143"/>
      <c r="N42" s="143"/>
      <c r="O42" s="144"/>
      <c r="P42" s="144"/>
      <c r="Q42" s="144"/>
      <c r="R42" s="144"/>
      <c r="S42" s="144"/>
      <c r="T42" s="144"/>
      <c r="U42" s="144"/>
      <c r="V42" s="144"/>
      <c r="W42" s="144"/>
      <c r="X42" s="144"/>
      <c r="Y42" s="144"/>
      <c r="Z42" s="186">
        <f t="shared" si="7"/>
        <v>0</v>
      </c>
      <c r="AA42" s="151">
        <f t="shared" si="8"/>
        <v>0</v>
      </c>
      <c r="AB42" s="146"/>
      <c r="AC42" s="146"/>
      <c r="AD42" s="146"/>
      <c r="AE42" s="146"/>
      <c r="AF42" s="146"/>
      <c r="AG42" s="146"/>
      <c r="AH42" s="146"/>
      <c r="AI42" s="146"/>
      <c r="AJ42" s="146"/>
      <c r="AK42" s="146"/>
      <c r="AL42" s="146"/>
      <c r="AM42" s="146"/>
      <c r="AO42" s="143" t="s">
        <v>284</v>
      </c>
      <c r="AP42" s="143"/>
      <c r="AQ42" s="143"/>
      <c r="AR42" s="143"/>
      <c r="AS42" s="143"/>
      <c r="AT42" s="143"/>
      <c r="AU42" s="143"/>
      <c r="AV42" s="143"/>
      <c r="AW42" s="143"/>
      <c r="AX42" s="143"/>
      <c r="AY42" s="143"/>
      <c r="AZ42" s="143"/>
      <c r="BA42" s="143"/>
      <c r="BB42" s="143"/>
      <c r="BC42" s="144"/>
      <c r="BD42" s="144"/>
      <c r="BE42" s="144"/>
      <c r="BF42" s="144"/>
      <c r="BG42" s="144"/>
      <c r="BH42" s="144"/>
      <c r="BI42" s="144"/>
      <c r="BJ42" s="144"/>
      <c r="BK42" s="144"/>
      <c r="BL42" s="144"/>
      <c r="BM42" s="144"/>
      <c r="BN42" s="186">
        <f t="shared" si="9"/>
        <v>0</v>
      </c>
      <c r="BO42" s="151">
        <f t="shared" si="10"/>
        <v>0</v>
      </c>
      <c r="BP42" s="185"/>
      <c r="BQ42" s="185"/>
      <c r="BR42" s="185"/>
      <c r="BS42" s="185"/>
      <c r="BT42" s="146"/>
      <c r="BU42" s="146"/>
      <c r="BV42" s="146"/>
      <c r="BW42" s="146"/>
      <c r="BX42" s="146"/>
      <c r="BY42" s="146"/>
      <c r="BZ42" s="146"/>
      <c r="CA42" s="146"/>
    </row>
    <row r="43" spans="1:79" x14ac:dyDescent="0.35">
      <c r="A43" s="143" t="s">
        <v>285</v>
      </c>
      <c r="B43" s="143"/>
      <c r="C43" s="143"/>
      <c r="D43" s="143"/>
      <c r="E43" s="143"/>
      <c r="F43" s="143"/>
      <c r="G43" s="143"/>
      <c r="H43" s="143"/>
      <c r="I43" s="143"/>
      <c r="J43" s="143"/>
      <c r="K43" s="143"/>
      <c r="L43" s="143"/>
      <c r="M43" s="143"/>
      <c r="N43" s="143"/>
      <c r="O43" s="144"/>
      <c r="P43" s="144"/>
      <c r="Q43" s="144"/>
      <c r="R43" s="144"/>
      <c r="S43" s="144"/>
      <c r="T43" s="144"/>
      <c r="U43" s="144"/>
      <c r="V43" s="144"/>
      <c r="W43" s="144"/>
      <c r="X43" s="144"/>
      <c r="Y43" s="144"/>
      <c r="Z43" s="186">
        <f t="shared" si="7"/>
        <v>0</v>
      </c>
      <c r="AA43" s="151">
        <f t="shared" si="8"/>
        <v>0</v>
      </c>
      <c r="AB43" s="146"/>
      <c r="AC43" s="146"/>
      <c r="AD43" s="146"/>
      <c r="AE43" s="146"/>
      <c r="AF43" s="146"/>
      <c r="AG43" s="146"/>
      <c r="AH43" s="146"/>
      <c r="AI43" s="146"/>
      <c r="AJ43" s="146"/>
      <c r="AK43" s="146"/>
      <c r="AL43" s="146"/>
      <c r="AM43" s="146"/>
      <c r="AO43" s="143" t="s">
        <v>285</v>
      </c>
      <c r="AP43" s="143"/>
      <c r="AQ43" s="143"/>
      <c r="AR43" s="143"/>
      <c r="AS43" s="143"/>
      <c r="AT43" s="143"/>
      <c r="AU43" s="143"/>
      <c r="AV43" s="143"/>
      <c r="AW43" s="143"/>
      <c r="AX43" s="143"/>
      <c r="AY43" s="143"/>
      <c r="AZ43" s="143"/>
      <c r="BA43" s="143"/>
      <c r="BB43" s="143"/>
      <c r="BC43" s="144"/>
      <c r="BD43" s="144"/>
      <c r="BE43" s="144"/>
      <c r="BF43" s="144"/>
      <c r="BG43" s="144"/>
      <c r="BH43" s="144"/>
      <c r="BI43" s="144"/>
      <c r="BJ43" s="144"/>
      <c r="BK43" s="144"/>
      <c r="BL43" s="144"/>
      <c r="BM43" s="144"/>
      <c r="BN43" s="186">
        <f t="shared" si="9"/>
        <v>0</v>
      </c>
      <c r="BO43" s="151">
        <f t="shared" si="10"/>
        <v>0</v>
      </c>
      <c r="BP43" s="185"/>
      <c r="BQ43" s="185"/>
      <c r="BR43" s="185"/>
      <c r="BS43" s="185"/>
      <c r="BT43" s="146"/>
      <c r="BU43" s="146"/>
      <c r="BV43" s="146"/>
      <c r="BW43" s="146"/>
      <c r="BX43" s="146"/>
      <c r="BY43" s="146"/>
      <c r="BZ43" s="146"/>
      <c r="CA43" s="146"/>
    </row>
    <row r="44" spans="1:79" x14ac:dyDescent="0.35">
      <c r="A44" s="143" t="s">
        <v>286</v>
      </c>
      <c r="B44" s="143"/>
      <c r="C44" s="143"/>
      <c r="D44" s="143"/>
      <c r="E44" s="143"/>
      <c r="F44" s="143"/>
      <c r="G44" s="143"/>
      <c r="H44" s="143"/>
      <c r="I44" s="143"/>
      <c r="J44" s="143"/>
      <c r="K44" s="143"/>
      <c r="L44" s="143"/>
      <c r="M44" s="143"/>
      <c r="N44" s="143"/>
      <c r="O44" s="144"/>
      <c r="P44" s="144"/>
      <c r="Q44" s="144"/>
      <c r="R44" s="144"/>
      <c r="S44" s="144"/>
      <c r="T44" s="144"/>
      <c r="U44" s="144"/>
      <c r="V44" s="144"/>
      <c r="W44" s="144"/>
      <c r="X44" s="144"/>
      <c r="Y44" s="144"/>
      <c r="Z44" s="186">
        <f t="shared" si="7"/>
        <v>0</v>
      </c>
      <c r="AA44" s="151">
        <f t="shared" si="8"/>
        <v>0</v>
      </c>
      <c r="AB44" s="146"/>
      <c r="AC44" s="146"/>
      <c r="AD44" s="146"/>
      <c r="AE44" s="146"/>
      <c r="AF44" s="146"/>
      <c r="AG44" s="146"/>
      <c r="AH44" s="146"/>
      <c r="AI44" s="146"/>
      <c r="AJ44" s="146"/>
      <c r="AK44" s="146"/>
      <c r="AL44" s="146"/>
      <c r="AM44" s="146"/>
      <c r="AO44" s="143" t="s">
        <v>286</v>
      </c>
      <c r="AP44" s="143"/>
      <c r="AQ44" s="143"/>
      <c r="AR44" s="143"/>
      <c r="AS44" s="143"/>
      <c r="AT44" s="143"/>
      <c r="AU44" s="143"/>
      <c r="AV44" s="143"/>
      <c r="AW44" s="143"/>
      <c r="AX44" s="143"/>
      <c r="AY44" s="143"/>
      <c r="AZ44" s="143"/>
      <c r="BA44" s="143"/>
      <c r="BB44" s="143"/>
      <c r="BC44" s="144"/>
      <c r="BD44" s="144"/>
      <c r="BE44" s="144"/>
      <c r="BF44" s="144"/>
      <c r="BG44" s="144"/>
      <c r="BH44" s="144"/>
      <c r="BI44" s="144"/>
      <c r="BJ44" s="144"/>
      <c r="BK44" s="144"/>
      <c r="BL44" s="144"/>
      <c r="BM44" s="144"/>
      <c r="BN44" s="186">
        <f t="shared" si="9"/>
        <v>0</v>
      </c>
      <c r="BO44" s="151">
        <f t="shared" si="10"/>
        <v>0</v>
      </c>
      <c r="BP44" s="185"/>
      <c r="BQ44" s="185"/>
      <c r="BR44" s="185"/>
      <c r="BS44" s="185"/>
      <c r="BT44" s="146"/>
      <c r="BU44" s="146"/>
      <c r="BV44" s="146"/>
      <c r="BW44" s="146"/>
      <c r="BX44" s="146"/>
      <c r="BY44" s="146"/>
      <c r="BZ44" s="146"/>
      <c r="CA44" s="146"/>
    </row>
    <row r="45" spans="1:79" x14ac:dyDescent="0.35">
      <c r="A45" s="143" t="s">
        <v>287</v>
      </c>
      <c r="B45" s="143"/>
      <c r="C45" s="143"/>
      <c r="D45" s="143"/>
      <c r="E45" s="143"/>
      <c r="F45" s="143"/>
      <c r="G45" s="143"/>
      <c r="H45" s="143"/>
      <c r="I45" s="143"/>
      <c r="J45" s="143"/>
      <c r="K45" s="143"/>
      <c r="L45" s="143"/>
      <c r="M45" s="143"/>
      <c r="N45" s="143"/>
      <c r="O45" s="144"/>
      <c r="P45" s="144"/>
      <c r="Q45" s="144"/>
      <c r="R45" s="144"/>
      <c r="S45" s="144"/>
      <c r="T45" s="144"/>
      <c r="U45" s="144"/>
      <c r="V45" s="144"/>
      <c r="W45" s="144"/>
      <c r="X45" s="144"/>
      <c r="Y45" s="144"/>
      <c r="Z45" s="186">
        <f t="shared" si="7"/>
        <v>0</v>
      </c>
      <c r="AA45" s="151">
        <f t="shared" si="8"/>
        <v>0</v>
      </c>
      <c r="AB45" s="146"/>
      <c r="AC45" s="146"/>
      <c r="AD45" s="146"/>
      <c r="AE45" s="146"/>
      <c r="AF45" s="146"/>
      <c r="AG45" s="146"/>
      <c r="AH45" s="146"/>
      <c r="AI45" s="146"/>
      <c r="AJ45" s="146"/>
      <c r="AK45" s="146"/>
      <c r="AL45" s="146"/>
      <c r="AM45" s="146"/>
      <c r="AO45" s="143" t="s">
        <v>287</v>
      </c>
      <c r="AP45" s="143"/>
      <c r="AQ45" s="143"/>
      <c r="AR45" s="143"/>
      <c r="AS45" s="143"/>
      <c r="AT45" s="143"/>
      <c r="AU45" s="143"/>
      <c r="AV45" s="143"/>
      <c r="AW45" s="143"/>
      <c r="AX45" s="143"/>
      <c r="AY45" s="143"/>
      <c r="AZ45" s="143"/>
      <c r="BA45" s="143"/>
      <c r="BB45" s="143"/>
      <c r="BC45" s="144"/>
      <c r="BD45" s="144"/>
      <c r="BE45" s="144"/>
      <c r="BF45" s="144"/>
      <c r="BG45" s="144"/>
      <c r="BH45" s="144"/>
      <c r="BI45" s="144"/>
      <c r="BJ45" s="144"/>
      <c r="BK45" s="144"/>
      <c r="BL45" s="144"/>
      <c r="BM45" s="144"/>
      <c r="BN45" s="186">
        <f t="shared" si="9"/>
        <v>0</v>
      </c>
      <c r="BO45" s="151">
        <f t="shared" si="10"/>
        <v>0</v>
      </c>
      <c r="BP45" s="185"/>
      <c r="BQ45" s="185"/>
      <c r="BR45" s="185"/>
      <c r="BS45" s="185"/>
      <c r="BT45" s="146"/>
      <c r="BU45" s="146"/>
      <c r="BV45" s="146"/>
      <c r="BW45" s="146"/>
      <c r="BX45" s="146"/>
      <c r="BY45" s="146"/>
      <c r="BZ45" s="146"/>
      <c r="CA45" s="146"/>
    </row>
    <row r="46" spans="1:79" x14ac:dyDescent="0.35">
      <c r="A46" s="143" t="s">
        <v>288</v>
      </c>
      <c r="B46" s="143"/>
      <c r="C46" s="143"/>
      <c r="D46" s="143"/>
      <c r="E46" s="143"/>
      <c r="F46" s="143"/>
      <c r="G46" s="143"/>
      <c r="H46" s="143"/>
      <c r="I46" s="143"/>
      <c r="J46" s="143"/>
      <c r="K46" s="143"/>
      <c r="L46" s="143"/>
      <c r="M46" s="143"/>
      <c r="N46" s="143"/>
      <c r="O46" s="144"/>
      <c r="P46" s="144"/>
      <c r="Q46" s="144"/>
      <c r="R46" s="144"/>
      <c r="S46" s="144"/>
      <c r="T46" s="144"/>
      <c r="U46" s="144"/>
      <c r="V46" s="144"/>
      <c r="W46" s="144"/>
      <c r="X46" s="144"/>
      <c r="Y46" s="144"/>
      <c r="Z46" s="186">
        <f t="shared" si="7"/>
        <v>0</v>
      </c>
      <c r="AA46" s="151">
        <f t="shared" si="8"/>
        <v>0</v>
      </c>
      <c r="AB46" s="146"/>
      <c r="AC46" s="146"/>
      <c r="AD46" s="146"/>
      <c r="AE46" s="146"/>
      <c r="AF46" s="146"/>
      <c r="AG46" s="146"/>
      <c r="AH46" s="146"/>
      <c r="AI46" s="146"/>
      <c r="AJ46" s="146"/>
      <c r="AK46" s="146"/>
      <c r="AL46" s="146"/>
      <c r="AM46" s="146"/>
      <c r="AO46" s="143" t="s">
        <v>288</v>
      </c>
      <c r="AP46" s="143"/>
      <c r="AQ46" s="143"/>
      <c r="AR46" s="143"/>
      <c r="AS46" s="143"/>
      <c r="AT46" s="143"/>
      <c r="AU46" s="143"/>
      <c r="AV46" s="143"/>
      <c r="AW46" s="143"/>
      <c r="AX46" s="143"/>
      <c r="AY46" s="143"/>
      <c r="AZ46" s="143"/>
      <c r="BA46" s="143"/>
      <c r="BB46" s="143"/>
      <c r="BC46" s="144"/>
      <c r="BD46" s="144"/>
      <c r="BE46" s="144"/>
      <c r="BF46" s="144"/>
      <c r="BG46" s="144"/>
      <c r="BH46" s="144"/>
      <c r="BI46" s="144"/>
      <c r="BJ46" s="144"/>
      <c r="BK46" s="144"/>
      <c r="BL46" s="144"/>
      <c r="BM46" s="144"/>
      <c r="BN46" s="186">
        <f t="shared" si="9"/>
        <v>0</v>
      </c>
      <c r="BO46" s="151">
        <f t="shared" si="10"/>
        <v>0</v>
      </c>
      <c r="BP46" s="185"/>
      <c r="BQ46" s="185"/>
      <c r="BR46" s="185"/>
      <c r="BS46" s="185"/>
      <c r="BT46" s="146"/>
      <c r="BU46" s="146"/>
      <c r="BV46" s="146"/>
      <c r="BW46" s="146"/>
      <c r="BX46" s="146"/>
      <c r="BY46" s="146"/>
      <c r="BZ46" s="146"/>
      <c r="CA46" s="146"/>
    </row>
    <row r="47" spans="1:79" x14ac:dyDescent="0.35">
      <c r="A47" s="143" t="s">
        <v>289</v>
      </c>
      <c r="B47" s="143"/>
      <c r="C47" s="143"/>
      <c r="D47" s="143"/>
      <c r="E47" s="143"/>
      <c r="F47" s="143"/>
      <c r="G47" s="143"/>
      <c r="H47" s="143"/>
      <c r="I47" s="143"/>
      <c r="J47" s="143"/>
      <c r="K47" s="143"/>
      <c r="L47" s="143"/>
      <c r="M47" s="143"/>
      <c r="N47" s="143"/>
      <c r="O47" s="144"/>
      <c r="P47" s="144"/>
      <c r="Q47" s="144"/>
      <c r="R47" s="144"/>
      <c r="S47" s="144"/>
      <c r="T47" s="144"/>
      <c r="U47" s="144"/>
      <c r="V47" s="144"/>
      <c r="W47" s="144"/>
      <c r="X47" s="144"/>
      <c r="Y47" s="144"/>
      <c r="Z47" s="186">
        <f t="shared" si="7"/>
        <v>0</v>
      </c>
      <c r="AA47" s="151">
        <f t="shared" si="8"/>
        <v>0</v>
      </c>
      <c r="AB47" s="146"/>
      <c r="AC47" s="146"/>
      <c r="AD47" s="146"/>
      <c r="AE47" s="146"/>
      <c r="AF47" s="146"/>
      <c r="AG47" s="146"/>
      <c r="AH47" s="146"/>
      <c r="AI47" s="146"/>
      <c r="AJ47" s="146"/>
      <c r="AK47" s="146"/>
      <c r="AL47" s="146"/>
      <c r="AM47" s="146"/>
      <c r="AO47" s="143" t="s">
        <v>289</v>
      </c>
      <c r="AP47" s="143"/>
      <c r="AQ47" s="143"/>
      <c r="AR47" s="143"/>
      <c r="AS47" s="143"/>
      <c r="AT47" s="143"/>
      <c r="AU47" s="143"/>
      <c r="AV47" s="143"/>
      <c r="AW47" s="143"/>
      <c r="AX47" s="143"/>
      <c r="AY47" s="143"/>
      <c r="AZ47" s="143"/>
      <c r="BA47" s="143"/>
      <c r="BB47" s="143"/>
      <c r="BC47" s="144"/>
      <c r="BD47" s="144"/>
      <c r="BE47" s="144"/>
      <c r="BF47" s="144"/>
      <c r="BG47" s="144"/>
      <c r="BH47" s="144"/>
      <c r="BI47" s="144"/>
      <c r="BJ47" s="144"/>
      <c r="BK47" s="144"/>
      <c r="BL47" s="144"/>
      <c r="BM47" s="144"/>
      <c r="BN47" s="186">
        <f t="shared" si="9"/>
        <v>0</v>
      </c>
      <c r="BO47" s="151">
        <f t="shared" si="10"/>
        <v>0</v>
      </c>
      <c r="BP47" s="185"/>
      <c r="BQ47" s="185"/>
      <c r="BR47" s="185"/>
      <c r="BS47" s="185"/>
      <c r="BT47" s="146"/>
      <c r="BU47" s="146"/>
      <c r="BV47" s="146"/>
      <c r="BW47" s="146"/>
      <c r="BX47" s="146"/>
      <c r="BY47" s="146"/>
      <c r="BZ47" s="146"/>
      <c r="CA47" s="146"/>
    </row>
    <row r="48" spans="1:79" x14ac:dyDescent="0.35">
      <c r="A48" s="143" t="s">
        <v>290</v>
      </c>
      <c r="B48" s="143"/>
      <c r="C48" s="143"/>
      <c r="D48" s="143"/>
      <c r="E48" s="143"/>
      <c r="F48" s="143"/>
      <c r="G48" s="143"/>
      <c r="H48" s="143"/>
      <c r="I48" s="143"/>
      <c r="J48" s="143"/>
      <c r="K48" s="143"/>
      <c r="L48" s="143"/>
      <c r="M48" s="143"/>
      <c r="N48" s="143"/>
      <c r="O48" s="144"/>
      <c r="P48" s="144"/>
      <c r="Q48" s="144"/>
      <c r="R48" s="144"/>
      <c r="S48" s="144"/>
      <c r="T48" s="144"/>
      <c r="U48" s="144"/>
      <c r="V48" s="144"/>
      <c r="W48" s="144"/>
      <c r="X48" s="144"/>
      <c r="Y48" s="144"/>
      <c r="Z48" s="186">
        <f t="shared" si="7"/>
        <v>0</v>
      </c>
      <c r="AA48" s="151">
        <f t="shared" si="8"/>
        <v>0</v>
      </c>
      <c r="AB48" s="146"/>
      <c r="AC48" s="146"/>
      <c r="AD48" s="146"/>
      <c r="AE48" s="146"/>
      <c r="AF48" s="146"/>
      <c r="AG48" s="146"/>
      <c r="AH48" s="146"/>
      <c r="AI48" s="146"/>
      <c r="AJ48" s="146"/>
      <c r="AK48" s="146"/>
      <c r="AL48" s="146"/>
      <c r="AM48" s="146"/>
      <c r="AO48" s="143" t="s">
        <v>290</v>
      </c>
      <c r="AP48" s="143"/>
      <c r="AQ48" s="143"/>
      <c r="AR48" s="143"/>
      <c r="AS48" s="143"/>
      <c r="AT48" s="143"/>
      <c r="AU48" s="143"/>
      <c r="AV48" s="143"/>
      <c r="AW48" s="143"/>
      <c r="AX48" s="143"/>
      <c r="AY48" s="143"/>
      <c r="AZ48" s="143"/>
      <c r="BA48" s="143"/>
      <c r="BB48" s="143"/>
      <c r="BC48" s="144"/>
      <c r="BD48" s="144"/>
      <c r="BE48" s="144"/>
      <c r="BF48" s="144"/>
      <c r="BG48" s="144"/>
      <c r="BH48" s="144"/>
      <c r="BI48" s="144"/>
      <c r="BJ48" s="144"/>
      <c r="BK48" s="144"/>
      <c r="BL48" s="144"/>
      <c r="BM48" s="144"/>
      <c r="BN48" s="186">
        <f t="shared" si="9"/>
        <v>0</v>
      </c>
      <c r="BO48" s="151">
        <f t="shared" si="10"/>
        <v>0</v>
      </c>
      <c r="BP48" s="185"/>
      <c r="BQ48" s="185"/>
      <c r="BR48" s="185"/>
      <c r="BS48" s="185"/>
      <c r="BT48" s="146"/>
      <c r="BU48" s="146"/>
      <c r="BV48" s="146"/>
      <c r="BW48" s="146"/>
      <c r="BX48" s="146"/>
      <c r="BY48" s="146"/>
      <c r="BZ48" s="146"/>
      <c r="CA48" s="146"/>
    </row>
    <row r="49" spans="1:79" x14ac:dyDescent="0.35">
      <c r="A49" s="143" t="s">
        <v>291</v>
      </c>
      <c r="B49" s="143"/>
      <c r="C49" s="143"/>
      <c r="D49" s="143"/>
      <c r="E49" s="143"/>
      <c r="F49" s="143"/>
      <c r="G49" s="143"/>
      <c r="H49" s="143"/>
      <c r="I49" s="143"/>
      <c r="J49" s="143"/>
      <c r="K49" s="143"/>
      <c r="L49" s="143"/>
      <c r="M49" s="143"/>
      <c r="N49" s="143"/>
      <c r="O49" s="144"/>
      <c r="P49" s="144"/>
      <c r="Q49" s="144"/>
      <c r="R49" s="144"/>
      <c r="S49" s="144"/>
      <c r="T49" s="144"/>
      <c r="U49" s="144"/>
      <c r="V49" s="144"/>
      <c r="W49" s="144"/>
      <c r="X49" s="144"/>
      <c r="Y49" s="144"/>
      <c r="Z49" s="186">
        <f t="shared" si="7"/>
        <v>0</v>
      </c>
      <c r="AA49" s="151">
        <f t="shared" si="8"/>
        <v>0</v>
      </c>
      <c r="AB49" s="146"/>
      <c r="AC49" s="146"/>
      <c r="AD49" s="146"/>
      <c r="AE49" s="146"/>
      <c r="AF49" s="146"/>
      <c r="AG49" s="146"/>
      <c r="AH49" s="146"/>
      <c r="AI49" s="146"/>
      <c r="AJ49" s="146"/>
      <c r="AK49" s="146"/>
      <c r="AL49" s="146"/>
      <c r="AM49" s="146"/>
      <c r="AO49" s="143" t="s">
        <v>291</v>
      </c>
      <c r="AP49" s="143"/>
      <c r="AQ49" s="143"/>
      <c r="AR49" s="143"/>
      <c r="AS49" s="143"/>
      <c r="AT49" s="143"/>
      <c r="AU49" s="143"/>
      <c r="AV49" s="143"/>
      <c r="AW49" s="143"/>
      <c r="AX49" s="143"/>
      <c r="AY49" s="143"/>
      <c r="AZ49" s="143"/>
      <c r="BA49" s="143"/>
      <c r="BB49" s="143"/>
      <c r="BC49" s="144"/>
      <c r="BD49" s="144"/>
      <c r="BE49" s="144"/>
      <c r="BF49" s="144"/>
      <c r="BG49" s="144"/>
      <c r="BH49" s="144"/>
      <c r="BI49" s="144"/>
      <c r="BJ49" s="144"/>
      <c r="BK49" s="144"/>
      <c r="BL49" s="144"/>
      <c r="BM49" s="144"/>
      <c r="BN49" s="186">
        <f t="shared" si="9"/>
        <v>0</v>
      </c>
      <c r="BO49" s="151">
        <f t="shared" si="10"/>
        <v>0</v>
      </c>
      <c r="BP49" s="185"/>
      <c r="BQ49" s="185"/>
      <c r="BR49" s="185"/>
      <c r="BS49" s="185"/>
      <c r="BT49" s="146"/>
      <c r="BU49" s="146"/>
      <c r="BV49" s="146"/>
      <c r="BW49" s="146"/>
      <c r="BX49" s="146"/>
      <c r="BY49" s="146"/>
      <c r="BZ49" s="146"/>
      <c r="CA49" s="146"/>
    </row>
    <row r="50" spans="1:79" x14ac:dyDescent="0.35">
      <c r="A50" s="143" t="s">
        <v>292</v>
      </c>
      <c r="B50" s="143"/>
      <c r="C50" s="143"/>
      <c r="D50" s="143"/>
      <c r="E50" s="143"/>
      <c r="F50" s="143"/>
      <c r="G50" s="143"/>
      <c r="H50" s="143"/>
      <c r="I50" s="143"/>
      <c r="J50" s="143"/>
      <c r="K50" s="143"/>
      <c r="L50" s="143"/>
      <c r="M50" s="143"/>
      <c r="N50" s="143"/>
      <c r="O50" s="144"/>
      <c r="P50" s="144"/>
      <c r="Q50" s="144"/>
      <c r="R50" s="144"/>
      <c r="S50" s="144"/>
      <c r="T50" s="144"/>
      <c r="U50" s="144"/>
      <c r="V50" s="144"/>
      <c r="W50" s="144"/>
      <c r="X50" s="144"/>
      <c r="Y50" s="144"/>
      <c r="Z50" s="186">
        <f t="shared" si="7"/>
        <v>0</v>
      </c>
      <c r="AA50" s="151">
        <f t="shared" si="8"/>
        <v>0</v>
      </c>
      <c r="AB50" s="146"/>
      <c r="AC50" s="146"/>
      <c r="AD50" s="146"/>
      <c r="AE50" s="146"/>
      <c r="AF50" s="146"/>
      <c r="AG50" s="146"/>
      <c r="AH50" s="146"/>
      <c r="AI50" s="146"/>
      <c r="AJ50" s="146"/>
      <c r="AK50" s="146"/>
      <c r="AL50" s="146"/>
      <c r="AM50" s="146"/>
      <c r="AO50" s="143" t="s">
        <v>292</v>
      </c>
      <c r="AP50" s="143"/>
      <c r="AQ50" s="143"/>
      <c r="AR50" s="143"/>
      <c r="AS50" s="143"/>
      <c r="AT50" s="143"/>
      <c r="AU50" s="143"/>
      <c r="AV50" s="143"/>
      <c r="AW50" s="143"/>
      <c r="AX50" s="143"/>
      <c r="AY50" s="143"/>
      <c r="AZ50" s="143"/>
      <c r="BA50" s="143"/>
      <c r="BB50" s="143"/>
      <c r="BC50" s="144"/>
      <c r="BD50" s="144"/>
      <c r="BE50" s="144"/>
      <c r="BF50" s="144"/>
      <c r="BG50" s="144"/>
      <c r="BH50" s="144"/>
      <c r="BI50" s="144"/>
      <c r="BJ50" s="144"/>
      <c r="BK50" s="144"/>
      <c r="BL50" s="144"/>
      <c r="BM50" s="144"/>
      <c r="BN50" s="186">
        <f t="shared" si="9"/>
        <v>0</v>
      </c>
      <c r="BO50" s="151">
        <f t="shared" si="10"/>
        <v>0</v>
      </c>
      <c r="BP50" s="185"/>
      <c r="BQ50" s="185"/>
      <c r="BR50" s="185"/>
      <c r="BS50" s="185"/>
      <c r="BT50" s="146"/>
      <c r="BU50" s="146"/>
      <c r="BV50" s="146"/>
      <c r="BW50" s="146"/>
      <c r="BX50" s="146"/>
      <c r="BY50" s="146"/>
      <c r="BZ50" s="146"/>
      <c r="CA50" s="146"/>
    </row>
    <row r="51" spans="1:79" x14ac:dyDescent="0.35">
      <c r="A51" s="143" t="s">
        <v>293</v>
      </c>
      <c r="B51" s="143"/>
      <c r="C51" s="143"/>
      <c r="D51" s="143"/>
      <c r="E51" s="143"/>
      <c r="F51" s="143"/>
      <c r="G51" s="143"/>
      <c r="H51" s="143"/>
      <c r="I51" s="143"/>
      <c r="J51" s="143"/>
      <c r="K51" s="143"/>
      <c r="L51" s="143"/>
      <c r="M51" s="143"/>
      <c r="N51" s="143"/>
      <c r="O51" s="144"/>
      <c r="P51" s="144"/>
      <c r="Q51" s="144"/>
      <c r="R51" s="144"/>
      <c r="S51" s="144"/>
      <c r="T51" s="144"/>
      <c r="U51" s="144"/>
      <c r="V51" s="144"/>
      <c r="W51" s="144"/>
      <c r="X51" s="144"/>
      <c r="Y51" s="144"/>
      <c r="Z51" s="186">
        <f t="shared" si="7"/>
        <v>0</v>
      </c>
      <c r="AA51" s="151">
        <f t="shared" si="8"/>
        <v>0</v>
      </c>
      <c r="AB51" s="146"/>
      <c r="AC51" s="146"/>
      <c r="AD51" s="146"/>
      <c r="AE51" s="146"/>
      <c r="AF51" s="146"/>
      <c r="AG51" s="146"/>
      <c r="AH51" s="146"/>
      <c r="AI51" s="146"/>
      <c r="AJ51" s="146"/>
      <c r="AK51" s="146"/>
      <c r="AL51" s="146"/>
      <c r="AM51" s="146"/>
      <c r="AO51" s="143" t="s">
        <v>293</v>
      </c>
      <c r="AP51" s="143"/>
      <c r="AQ51" s="143"/>
      <c r="AR51" s="143"/>
      <c r="AS51" s="143"/>
      <c r="AT51" s="143"/>
      <c r="AU51" s="143"/>
      <c r="AV51" s="143"/>
      <c r="AW51" s="143"/>
      <c r="AX51" s="143"/>
      <c r="AY51" s="143"/>
      <c r="AZ51" s="143"/>
      <c r="BA51" s="143"/>
      <c r="BB51" s="143"/>
      <c r="BC51" s="144"/>
      <c r="BD51" s="144"/>
      <c r="BE51" s="144"/>
      <c r="BF51" s="144"/>
      <c r="BG51" s="144"/>
      <c r="BH51" s="144"/>
      <c r="BI51" s="144"/>
      <c r="BJ51" s="144"/>
      <c r="BK51" s="144"/>
      <c r="BL51" s="144"/>
      <c r="BM51" s="144"/>
      <c r="BN51" s="186">
        <f t="shared" si="9"/>
        <v>0</v>
      </c>
      <c r="BO51" s="151">
        <f t="shared" si="10"/>
        <v>0</v>
      </c>
      <c r="BP51" s="185"/>
      <c r="BQ51" s="185"/>
      <c r="BR51" s="185"/>
      <c r="BS51" s="185"/>
      <c r="BT51" s="146"/>
      <c r="BU51" s="146"/>
      <c r="BV51" s="146"/>
      <c r="BW51" s="146"/>
      <c r="BX51" s="146"/>
      <c r="BY51" s="146"/>
      <c r="BZ51" s="146"/>
      <c r="CA51" s="146"/>
    </row>
    <row r="52" spans="1:79" x14ac:dyDescent="0.35">
      <c r="A52" s="143" t="s">
        <v>294</v>
      </c>
      <c r="B52" s="143"/>
      <c r="C52" s="143"/>
      <c r="D52" s="143"/>
      <c r="E52" s="143"/>
      <c r="F52" s="143"/>
      <c r="G52" s="143"/>
      <c r="H52" s="143"/>
      <c r="I52" s="143"/>
      <c r="J52" s="143"/>
      <c r="K52" s="143"/>
      <c r="L52" s="143"/>
      <c r="M52" s="143"/>
      <c r="N52" s="143"/>
      <c r="O52" s="144"/>
      <c r="P52" s="144"/>
      <c r="Q52" s="144"/>
      <c r="R52" s="144"/>
      <c r="S52" s="144"/>
      <c r="T52" s="144"/>
      <c r="U52" s="144"/>
      <c r="V52" s="144"/>
      <c r="W52" s="144"/>
      <c r="X52" s="144"/>
      <c r="Y52" s="144"/>
      <c r="Z52" s="186">
        <f t="shared" si="7"/>
        <v>0</v>
      </c>
      <c r="AA52" s="151">
        <f t="shared" si="8"/>
        <v>0</v>
      </c>
      <c r="AB52" s="146"/>
      <c r="AC52" s="146"/>
      <c r="AD52" s="146"/>
      <c r="AE52" s="146"/>
      <c r="AF52" s="146"/>
      <c r="AG52" s="146"/>
      <c r="AH52" s="146"/>
      <c r="AI52" s="146"/>
      <c r="AJ52" s="146"/>
      <c r="AK52" s="146"/>
      <c r="AL52" s="146"/>
      <c r="AM52" s="146"/>
      <c r="AO52" s="143" t="s">
        <v>294</v>
      </c>
      <c r="AP52" s="143"/>
      <c r="AQ52" s="143"/>
      <c r="AR52" s="143"/>
      <c r="AS52" s="143"/>
      <c r="AT52" s="143"/>
      <c r="AU52" s="143"/>
      <c r="AV52" s="143"/>
      <c r="AW52" s="143"/>
      <c r="AX52" s="143"/>
      <c r="AY52" s="143"/>
      <c r="AZ52" s="143"/>
      <c r="BA52" s="143"/>
      <c r="BB52" s="143"/>
      <c r="BC52" s="144"/>
      <c r="BD52" s="144"/>
      <c r="BE52" s="144"/>
      <c r="BF52" s="144"/>
      <c r="BG52" s="144"/>
      <c r="BH52" s="144"/>
      <c r="BI52" s="144"/>
      <c r="BJ52" s="144"/>
      <c r="BK52" s="144"/>
      <c r="BL52" s="144"/>
      <c r="BM52" s="144"/>
      <c r="BN52" s="186">
        <f t="shared" si="9"/>
        <v>0</v>
      </c>
      <c r="BO52" s="151">
        <f t="shared" si="10"/>
        <v>0</v>
      </c>
      <c r="BP52" s="185"/>
      <c r="BQ52" s="185"/>
      <c r="BR52" s="185"/>
      <c r="BS52" s="185"/>
      <c r="BT52" s="146"/>
      <c r="BU52" s="146"/>
      <c r="BV52" s="146"/>
      <c r="BW52" s="146"/>
      <c r="BX52" s="146"/>
      <c r="BY52" s="146"/>
      <c r="BZ52" s="146"/>
      <c r="CA52" s="146"/>
    </row>
    <row r="53" spans="1:79" x14ac:dyDescent="0.35">
      <c r="A53" s="143" t="s">
        <v>295</v>
      </c>
      <c r="B53" s="143"/>
      <c r="C53" s="143"/>
      <c r="D53" s="143"/>
      <c r="E53" s="143"/>
      <c r="F53" s="143"/>
      <c r="G53" s="143"/>
      <c r="H53" s="143"/>
      <c r="I53" s="143"/>
      <c r="J53" s="143"/>
      <c r="K53" s="143"/>
      <c r="L53" s="143"/>
      <c r="M53" s="143"/>
      <c r="N53" s="143"/>
      <c r="O53" s="144"/>
      <c r="P53" s="144"/>
      <c r="Q53" s="144"/>
      <c r="R53" s="144"/>
      <c r="S53" s="144"/>
      <c r="T53" s="144"/>
      <c r="U53" s="144"/>
      <c r="V53" s="144"/>
      <c r="W53" s="144"/>
      <c r="X53" s="144"/>
      <c r="Y53" s="144"/>
      <c r="Z53" s="186">
        <f t="shared" si="7"/>
        <v>0</v>
      </c>
      <c r="AA53" s="151">
        <f t="shared" si="8"/>
        <v>0</v>
      </c>
      <c r="AB53" s="146"/>
      <c r="AC53" s="146"/>
      <c r="AD53" s="146"/>
      <c r="AE53" s="146"/>
      <c r="AF53" s="146"/>
      <c r="AG53" s="146"/>
      <c r="AH53" s="146"/>
      <c r="AI53" s="146"/>
      <c r="AJ53" s="146"/>
      <c r="AK53" s="146"/>
      <c r="AL53" s="146"/>
      <c r="AM53" s="146"/>
      <c r="AO53" s="143" t="s">
        <v>295</v>
      </c>
      <c r="AP53" s="143"/>
      <c r="AQ53" s="143"/>
      <c r="AR53" s="143"/>
      <c r="AS53" s="143"/>
      <c r="AT53" s="143"/>
      <c r="AU53" s="143"/>
      <c r="AV53" s="143"/>
      <c r="AW53" s="143"/>
      <c r="AX53" s="143"/>
      <c r="AY53" s="143"/>
      <c r="AZ53" s="143"/>
      <c r="BA53" s="143"/>
      <c r="BB53" s="143"/>
      <c r="BC53" s="144"/>
      <c r="BD53" s="144"/>
      <c r="BE53" s="144"/>
      <c r="BF53" s="144"/>
      <c r="BG53" s="144"/>
      <c r="BH53" s="144"/>
      <c r="BI53" s="144"/>
      <c r="BJ53" s="144"/>
      <c r="BK53" s="144"/>
      <c r="BL53" s="144"/>
      <c r="BM53" s="144"/>
      <c r="BN53" s="186">
        <f t="shared" si="9"/>
        <v>0</v>
      </c>
      <c r="BO53" s="151">
        <f t="shared" si="10"/>
        <v>0</v>
      </c>
      <c r="BP53" s="185"/>
      <c r="BQ53" s="185"/>
      <c r="BR53" s="185"/>
      <c r="BS53" s="185"/>
      <c r="BT53" s="146"/>
      <c r="BU53" s="146"/>
      <c r="BV53" s="146"/>
      <c r="BW53" s="146"/>
      <c r="BX53" s="146"/>
      <c r="BY53" s="146"/>
      <c r="BZ53" s="146"/>
      <c r="CA53" s="146"/>
    </row>
    <row r="54" spans="1:79" x14ac:dyDescent="0.35">
      <c r="A54" s="143" t="s">
        <v>296</v>
      </c>
      <c r="B54" s="143"/>
      <c r="C54" s="143"/>
      <c r="D54" s="143"/>
      <c r="E54" s="143"/>
      <c r="F54" s="143"/>
      <c r="G54" s="143"/>
      <c r="H54" s="143"/>
      <c r="I54" s="143"/>
      <c r="J54" s="143"/>
      <c r="K54" s="143"/>
      <c r="L54" s="143"/>
      <c r="M54" s="143"/>
      <c r="N54" s="143"/>
      <c r="O54" s="144"/>
      <c r="P54" s="144"/>
      <c r="Q54" s="144"/>
      <c r="R54" s="144"/>
      <c r="S54" s="144"/>
      <c r="T54" s="144"/>
      <c r="U54" s="144"/>
      <c r="V54" s="144"/>
      <c r="W54" s="144"/>
      <c r="X54" s="144"/>
      <c r="Y54" s="144"/>
      <c r="Z54" s="186">
        <f t="shared" si="7"/>
        <v>0</v>
      </c>
      <c r="AA54" s="151">
        <f t="shared" si="8"/>
        <v>0</v>
      </c>
      <c r="AB54" s="146"/>
      <c r="AC54" s="146"/>
      <c r="AD54" s="146"/>
      <c r="AE54" s="146"/>
      <c r="AF54" s="146"/>
      <c r="AG54" s="146"/>
      <c r="AH54" s="146"/>
      <c r="AI54" s="146"/>
      <c r="AJ54" s="146"/>
      <c r="AK54" s="146"/>
      <c r="AL54" s="146"/>
      <c r="AM54" s="146"/>
      <c r="AO54" s="143" t="s">
        <v>296</v>
      </c>
      <c r="AP54" s="143"/>
      <c r="AQ54" s="143"/>
      <c r="AR54" s="143"/>
      <c r="AS54" s="143"/>
      <c r="AT54" s="143"/>
      <c r="AU54" s="143"/>
      <c r="AV54" s="143"/>
      <c r="AW54" s="143"/>
      <c r="AX54" s="143"/>
      <c r="AY54" s="143"/>
      <c r="AZ54" s="143"/>
      <c r="BA54" s="143"/>
      <c r="BB54" s="143"/>
      <c r="BC54" s="144"/>
      <c r="BD54" s="144"/>
      <c r="BE54" s="144"/>
      <c r="BF54" s="144"/>
      <c r="BG54" s="144"/>
      <c r="BH54" s="144"/>
      <c r="BI54" s="144"/>
      <c r="BJ54" s="144"/>
      <c r="BK54" s="144"/>
      <c r="BL54" s="144"/>
      <c r="BM54" s="144"/>
      <c r="BN54" s="186">
        <f t="shared" si="9"/>
        <v>0</v>
      </c>
      <c r="BO54" s="151">
        <f t="shared" si="10"/>
        <v>0</v>
      </c>
      <c r="BP54" s="185"/>
      <c r="BQ54" s="185"/>
      <c r="BR54" s="185"/>
      <c r="BS54" s="185"/>
      <c r="BT54" s="146"/>
      <c r="BU54" s="146"/>
      <c r="BV54" s="146"/>
      <c r="BW54" s="146"/>
      <c r="BX54" s="146"/>
      <c r="BY54" s="146"/>
      <c r="BZ54" s="146"/>
      <c r="CA54" s="146"/>
    </row>
    <row r="55" spans="1:79" x14ac:dyDescent="0.35">
      <c r="A55" s="143" t="s">
        <v>297</v>
      </c>
      <c r="B55" s="143"/>
      <c r="C55" s="143"/>
      <c r="D55" s="143"/>
      <c r="E55" s="143"/>
      <c r="F55" s="143"/>
      <c r="G55" s="143"/>
      <c r="H55" s="143"/>
      <c r="I55" s="143"/>
      <c r="J55" s="143"/>
      <c r="K55" s="143"/>
      <c r="L55" s="143"/>
      <c r="M55" s="143"/>
      <c r="N55" s="143"/>
      <c r="O55" s="144"/>
      <c r="P55" s="144"/>
      <c r="Q55" s="144"/>
      <c r="R55" s="144"/>
      <c r="S55" s="144"/>
      <c r="T55" s="144"/>
      <c r="U55" s="144"/>
      <c r="V55" s="144"/>
      <c r="W55" s="144"/>
      <c r="X55" s="144"/>
      <c r="Y55" s="144"/>
      <c r="Z55" s="186">
        <f t="shared" si="7"/>
        <v>0</v>
      </c>
      <c r="AA55" s="151">
        <f t="shared" si="8"/>
        <v>0</v>
      </c>
      <c r="AB55" s="146"/>
      <c r="AC55" s="146"/>
      <c r="AD55" s="146"/>
      <c r="AE55" s="146"/>
      <c r="AF55" s="146"/>
      <c r="AG55" s="146"/>
      <c r="AH55" s="146"/>
      <c r="AI55" s="146"/>
      <c r="AJ55" s="146"/>
      <c r="AK55" s="146"/>
      <c r="AL55" s="146"/>
      <c r="AM55" s="146"/>
      <c r="AO55" s="143" t="s">
        <v>297</v>
      </c>
      <c r="AP55" s="143"/>
      <c r="AQ55" s="143"/>
      <c r="AR55" s="143"/>
      <c r="AS55" s="143"/>
      <c r="AT55" s="143"/>
      <c r="AU55" s="143"/>
      <c r="AV55" s="143"/>
      <c r="AW55" s="143"/>
      <c r="AX55" s="143"/>
      <c r="AY55" s="143"/>
      <c r="AZ55" s="143"/>
      <c r="BA55" s="143"/>
      <c r="BB55" s="143"/>
      <c r="BC55" s="144"/>
      <c r="BD55" s="144"/>
      <c r="BE55" s="144"/>
      <c r="BF55" s="144"/>
      <c r="BG55" s="144"/>
      <c r="BH55" s="144"/>
      <c r="BI55" s="144"/>
      <c r="BJ55" s="144"/>
      <c r="BK55" s="144"/>
      <c r="BL55" s="144"/>
      <c r="BM55" s="144"/>
      <c r="BN55" s="186">
        <f t="shared" si="9"/>
        <v>0</v>
      </c>
      <c r="BO55" s="151">
        <f t="shared" si="10"/>
        <v>0</v>
      </c>
      <c r="BP55" s="185"/>
      <c r="BQ55" s="185"/>
      <c r="BR55" s="185"/>
      <c r="BS55" s="185"/>
      <c r="BT55" s="146"/>
      <c r="BU55" s="146"/>
      <c r="BV55" s="146"/>
      <c r="BW55" s="146"/>
      <c r="BX55" s="146"/>
      <c r="BY55" s="146"/>
      <c r="BZ55" s="146"/>
      <c r="CA55" s="146"/>
    </row>
    <row r="56" spans="1:79" x14ac:dyDescent="0.35">
      <c r="A56" s="143" t="s">
        <v>298</v>
      </c>
      <c r="B56" s="143"/>
      <c r="C56" s="143"/>
      <c r="D56" s="143"/>
      <c r="E56" s="143"/>
      <c r="F56" s="143"/>
      <c r="G56" s="143"/>
      <c r="H56" s="143"/>
      <c r="I56" s="143"/>
      <c r="J56" s="143"/>
      <c r="K56" s="143"/>
      <c r="L56" s="143"/>
      <c r="M56" s="143"/>
      <c r="N56" s="143"/>
      <c r="O56" s="144"/>
      <c r="P56" s="144"/>
      <c r="Q56" s="144"/>
      <c r="R56" s="144"/>
      <c r="S56" s="144"/>
      <c r="T56" s="144"/>
      <c r="U56" s="144"/>
      <c r="V56" s="144"/>
      <c r="W56" s="144"/>
      <c r="X56" s="144"/>
      <c r="Y56" s="144"/>
      <c r="Z56" s="186">
        <f t="shared" si="7"/>
        <v>0</v>
      </c>
      <c r="AA56" s="151">
        <f t="shared" si="8"/>
        <v>0</v>
      </c>
      <c r="AB56" s="146"/>
      <c r="AC56" s="146"/>
      <c r="AD56" s="146"/>
      <c r="AE56" s="146"/>
      <c r="AF56" s="146"/>
      <c r="AG56" s="146"/>
      <c r="AH56" s="146"/>
      <c r="AI56" s="146"/>
      <c r="AJ56" s="146"/>
      <c r="AK56" s="146"/>
      <c r="AL56" s="146"/>
      <c r="AM56" s="146"/>
      <c r="AO56" s="143" t="s">
        <v>298</v>
      </c>
      <c r="AP56" s="143"/>
      <c r="AQ56" s="143"/>
      <c r="AR56" s="143"/>
      <c r="AS56" s="143"/>
      <c r="AT56" s="143"/>
      <c r="AU56" s="143"/>
      <c r="AV56" s="143"/>
      <c r="AW56" s="143"/>
      <c r="AX56" s="143"/>
      <c r="AY56" s="143"/>
      <c r="AZ56" s="143"/>
      <c r="BA56" s="143"/>
      <c r="BB56" s="143"/>
      <c r="BC56" s="144"/>
      <c r="BD56" s="144"/>
      <c r="BE56" s="144"/>
      <c r="BF56" s="144"/>
      <c r="BG56" s="144"/>
      <c r="BH56" s="144"/>
      <c r="BI56" s="144"/>
      <c r="BJ56" s="144"/>
      <c r="BK56" s="144"/>
      <c r="BL56" s="144"/>
      <c r="BM56" s="144"/>
      <c r="BN56" s="186">
        <f t="shared" si="9"/>
        <v>0</v>
      </c>
      <c r="BO56" s="151">
        <f t="shared" si="10"/>
        <v>0</v>
      </c>
      <c r="BP56" s="185"/>
      <c r="BQ56" s="185"/>
      <c r="BR56" s="185"/>
      <c r="BS56" s="185"/>
      <c r="BT56" s="146"/>
      <c r="BU56" s="146"/>
      <c r="BV56" s="146"/>
      <c r="BW56" s="146"/>
      <c r="BX56" s="146"/>
      <c r="BY56" s="146"/>
      <c r="BZ56" s="146"/>
      <c r="CA56" s="146"/>
    </row>
    <row r="57" spans="1:79" x14ac:dyDescent="0.35">
      <c r="A57" s="143" t="s">
        <v>299</v>
      </c>
      <c r="B57" s="143"/>
      <c r="C57" s="143"/>
      <c r="D57" s="143"/>
      <c r="E57" s="143"/>
      <c r="F57" s="143"/>
      <c r="G57" s="143"/>
      <c r="H57" s="143"/>
      <c r="I57" s="143"/>
      <c r="J57" s="143"/>
      <c r="K57" s="143"/>
      <c r="L57" s="143"/>
      <c r="M57" s="143"/>
      <c r="N57" s="143"/>
      <c r="O57" s="144"/>
      <c r="P57" s="144"/>
      <c r="Q57" s="144"/>
      <c r="R57" s="144"/>
      <c r="S57" s="144"/>
      <c r="T57" s="144"/>
      <c r="U57" s="144"/>
      <c r="V57" s="144"/>
      <c r="W57" s="144"/>
      <c r="X57" s="144"/>
      <c r="Y57" s="144"/>
      <c r="Z57" s="186">
        <f t="shared" si="7"/>
        <v>0</v>
      </c>
      <c r="AA57" s="151">
        <f t="shared" si="8"/>
        <v>0</v>
      </c>
      <c r="AB57" s="146"/>
      <c r="AC57" s="146"/>
      <c r="AD57" s="146"/>
      <c r="AE57" s="146"/>
      <c r="AF57" s="146"/>
      <c r="AG57" s="146"/>
      <c r="AH57" s="146"/>
      <c r="AI57" s="146"/>
      <c r="AJ57" s="146"/>
      <c r="AK57" s="146"/>
      <c r="AL57" s="146"/>
      <c r="AM57" s="146"/>
      <c r="AO57" s="143" t="s">
        <v>299</v>
      </c>
      <c r="AP57" s="143"/>
      <c r="AQ57" s="143"/>
      <c r="AR57" s="143"/>
      <c r="AS57" s="143"/>
      <c r="AT57" s="143"/>
      <c r="AU57" s="143"/>
      <c r="AV57" s="143"/>
      <c r="AW57" s="143"/>
      <c r="AX57" s="143"/>
      <c r="AY57" s="143"/>
      <c r="AZ57" s="143"/>
      <c r="BA57" s="143"/>
      <c r="BB57" s="143"/>
      <c r="BC57" s="144"/>
      <c r="BD57" s="144"/>
      <c r="BE57" s="144"/>
      <c r="BF57" s="144"/>
      <c r="BG57" s="144"/>
      <c r="BH57" s="144"/>
      <c r="BI57" s="144"/>
      <c r="BJ57" s="144"/>
      <c r="BK57" s="144"/>
      <c r="BL57" s="144"/>
      <c r="BM57" s="144"/>
      <c r="BN57" s="186">
        <f t="shared" si="9"/>
        <v>0</v>
      </c>
      <c r="BO57" s="151">
        <f t="shared" si="10"/>
        <v>0</v>
      </c>
      <c r="BP57" s="185"/>
      <c r="BQ57" s="185"/>
      <c r="BR57" s="185"/>
      <c r="BS57" s="185"/>
      <c r="BT57" s="146"/>
      <c r="BU57" s="146"/>
      <c r="BV57" s="146"/>
      <c r="BW57" s="146"/>
      <c r="BX57" s="146"/>
      <c r="BY57" s="146"/>
      <c r="BZ57" s="146"/>
      <c r="CA57" s="146"/>
    </row>
    <row r="58" spans="1:79" x14ac:dyDescent="0.35">
      <c r="A58" s="143" t="s">
        <v>300</v>
      </c>
      <c r="B58" s="143"/>
      <c r="C58" s="143"/>
      <c r="D58" s="143"/>
      <c r="E58" s="143"/>
      <c r="F58" s="143"/>
      <c r="G58" s="143"/>
      <c r="H58" s="143"/>
      <c r="I58" s="143"/>
      <c r="J58" s="143"/>
      <c r="K58" s="143"/>
      <c r="L58" s="143"/>
      <c r="M58" s="143"/>
      <c r="N58" s="143"/>
      <c r="O58" s="144"/>
      <c r="P58" s="144"/>
      <c r="Q58" s="144"/>
      <c r="R58" s="144"/>
      <c r="S58" s="144"/>
      <c r="T58" s="144"/>
      <c r="U58" s="144"/>
      <c r="V58" s="144"/>
      <c r="W58" s="144"/>
      <c r="X58" s="144"/>
      <c r="Y58" s="144"/>
      <c r="Z58" s="186">
        <f t="shared" si="7"/>
        <v>0</v>
      </c>
      <c r="AA58" s="151">
        <f t="shared" si="8"/>
        <v>0</v>
      </c>
      <c r="AB58" s="146"/>
      <c r="AC58" s="146"/>
      <c r="AD58" s="146"/>
      <c r="AE58" s="146"/>
      <c r="AF58" s="146"/>
      <c r="AG58" s="146"/>
      <c r="AH58" s="146"/>
      <c r="AI58" s="146"/>
      <c r="AJ58" s="146"/>
      <c r="AK58" s="146"/>
      <c r="AL58" s="146"/>
      <c r="AM58" s="146"/>
      <c r="AO58" s="143" t="s">
        <v>300</v>
      </c>
      <c r="AP58" s="143"/>
      <c r="AQ58" s="143"/>
      <c r="AR58" s="143"/>
      <c r="AS58" s="143"/>
      <c r="AT58" s="143"/>
      <c r="AU58" s="143"/>
      <c r="AV58" s="143"/>
      <c r="AW58" s="143"/>
      <c r="AX58" s="143"/>
      <c r="AY58" s="143"/>
      <c r="AZ58" s="143"/>
      <c r="BA58" s="143"/>
      <c r="BB58" s="143"/>
      <c r="BC58" s="144"/>
      <c r="BD58" s="144"/>
      <c r="BE58" s="144"/>
      <c r="BF58" s="144"/>
      <c r="BG58" s="144"/>
      <c r="BH58" s="144"/>
      <c r="BI58" s="144"/>
      <c r="BJ58" s="144"/>
      <c r="BK58" s="144"/>
      <c r="BL58" s="144"/>
      <c r="BM58" s="144"/>
      <c r="BN58" s="186">
        <f t="shared" si="9"/>
        <v>0</v>
      </c>
      <c r="BO58" s="151">
        <f t="shared" si="10"/>
        <v>0</v>
      </c>
      <c r="BP58" s="185"/>
      <c r="BQ58" s="185"/>
      <c r="BR58" s="185"/>
      <c r="BS58" s="185"/>
      <c r="BT58" s="146"/>
      <c r="BU58" s="146"/>
      <c r="BV58" s="146"/>
      <c r="BW58" s="146"/>
      <c r="BX58" s="146"/>
      <c r="BY58" s="146"/>
      <c r="BZ58" s="146"/>
      <c r="CA58" s="146"/>
    </row>
    <row r="59" spans="1:79" x14ac:dyDescent="0.35">
      <c r="A59" s="143" t="s">
        <v>301</v>
      </c>
      <c r="B59" s="143"/>
      <c r="C59" s="143"/>
      <c r="D59" s="143"/>
      <c r="E59" s="143"/>
      <c r="F59" s="143"/>
      <c r="G59" s="143"/>
      <c r="H59" s="143"/>
      <c r="I59" s="143"/>
      <c r="J59" s="143"/>
      <c r="K59" s="143"/>
      <c r="L59" s="143"/>
      <c r="M59" s="143"/>
      <c r="N59" s="143"/>
      <c r="O59" s="144"/>
      <c r="P59" s="144"/>
      <c r="Q59" s="144"/>
      <c r="R59" s="144"/>
      <c r="S59" s="144"/>
      <c r="T59" s="144"/>
      <c r="U59" s="144"/>
      <c r="V59" s="144"/>
      <c r="W59" s="144"/>
      <c r="X59" s="144"/>
      <c r="Y59" s="144"/>
      <c r="Z59" s="186">
        <f t="shared" si="7"/>
        <v>0</v>
      </c>
      <c r="AA59" s="151">
        <f t="shared" si="8"/>
        <v>0</v>
      </c>
      <c r="AB59" s="146"/>
      <c r="AC59" s="146"/>
      <c r="AD59" s="146"/>
      <c r="AE59" s="146"/>
      <c r="AF59" s="146"/>
      <c r="AG59" s="146"/>
      <c r="AH59" s="146"/>
      <c r="AI59" s="146"/>
      <c r="AJ59" s="146"/>
      <c r="AK59" s="146"/>
      <c r="AL59" s="146"/>
      <c r="AM59" s="146"/>
      <c r="AO59" s="143" t="s">
        <v>301</v>
      </c>
      <c r="AP59" s="143"/>
      <c r="AQ59" s="143"/>
      <c r="AR59" s="143"/>
      <c r="AS59" s="143"/>
      <c r="AT59" s="143"/>
      <c r="AU59" s="143"/>
      <c r="AV59" s="143"/>
      <c r="AW59" s="143"/>
      <c r="AX59" s="143"/>
      <c r="AY59" s="143"/>
      <c r="AZ59" s="143"/>
      <c r="BA59" s="143"/>
      <c r="BB59" s="143"/>
      <c r="BC59" s="144"/>
      <c r="BD59" s="144"/>
      <c r="BE59" s="144"/>
      <c r="BF59" s="144"/>
      <c r="BG59" s="144"/>
      <c r="BH59" s="144"/>
      <c r="BI59" s="144"/>
      <c r="BJ59" s="144"/>
      <c r="BK59" s="144"/>
      <c r="BL59" s="144"/>
      <c r="BM59" s="144"/>
      <c r="BN59" s="186">
        <f t="shared" si="9"/>
        <v>0</v>
      </c>
      <c r="BO59" s="151">
        <f t="shared" si="10"/>
        <v>0</v>
      </c>
      <c r="BP59" s="185"/>
      <c r="BQ59" s="185"/>
      <c r="BR59" s="185"/>
      <c r="BS59" s="185"/>
      <c r="BT59" s="146"/>
      <c r="BU59" s="146"/>
      <c r="BV59" s="146"/>
      <c r="BW59" s="146"/>
      <c r="BX59" s="146"/>
      <c r="BY59" s="146"/>
      <c r="BZ59" s="146"/>
      <c r="CA59" s="146"/>
    </row>
    <row r="60" spans="1:79" x14ac:dyDescent="0.35">
      <c r="A60" s="148" t="s">
        <v>302</v>
      </c>
      <c r="B60" s="145">
        <f t="shared" ref="B60:AM60" si="11">SUM(B39:B59)</f>
        <v>0</v>
      </c>
      <c r="C60" s="145">
        <f t="shared" si="11"/>
        <v>0</v>
      </c>
      <c r="D60" s="145">
        <f t="shared" si="11"/>
        <v>0</v>
      </c>
      <c r="E60" s="145">
        <f t="shared" si="11"/>
        <v>0</v>
      </c>
      <c r="F60" s="145">
        <f t="shared" si="11"/>
        <v>0</v>
      </c>
      <c r="G60" s="145">
        <f t="shared" si="11"/>
        <v>0</v>
      </c>
      <c r="H60" s="145">
        <f t="shared" si="11"/>
        <v>0</v>
      </c>
      <c r="I60" s="145">
        <f t="shared" si="11"/>
        <v>0</v>
      </c>
      <c r="J60" s="145">
        <f t="shared" si="11"/>
        <v>0</v>
      </c>
      <c r="K60" s="145">
        <f t="shared" si="11"/>
        <v>0</v>
      </c>
      <c r="L60" s="145">
        <f t="shared" si="11"/>
        <v>0</v>
      </c>
      <c r="M60" s="145">
        <f t="shared" si="11"/>
        <v>0</v>
      </c>
      <c r="N60" s="145">
        <f t="shared" si="11"/>
        <v>0</v>
      </c>
      <c r="O60" s="145">
        <f t="shared" si="11"/>
        <v>0</v>
      </c>
      <c r="P60" s="145">
        <f t="shared" si="11"/>
        <v>0</v>
      </c>
      <c r="Q60" s="145">
        <f t="shared" si="11"/>
        <v>0</v>
      </c>
      <c r="R60" s="145">
        <f t="shared" si="11"/>
        <v>0</v>
      </c>
      <c r="S60" s="145">
        <f t="shared" si="11"/>
        <v>0</v>
      </c>
      <c r="T60" s="145">
        <f t="shared" si="11"/>
        <v>0</v>
      </c>
      <c r="U60" s="145">
        <f t="shared" si="11"/>
        <v>0</v>
      </c>
      <c r="V60" s="145">
        <f t="shared" si="11"/>
        <v>0</v>
      </c>
      <c r="W60" s="145">
        <f t="shared" si="11"/>
        <v>0</v>
      </c>
      <c r="X60" s="145">
        <f t="shared" si="11"/>
        <v>0</v>
      </c>
      <c r="Y60" s="145">
        <f t="shared" si="11"/>
        <v>0</v>
      </c>
      <c r="Z60" s="145">
        <f t="shared" si="11"/>
        <v>0</v>
      </c>
      <c r="AA60" s="151">
        <f t="shared" si="11"/>
        <v>0</v>
      </c>
      <c r="AB60" s="145">
        <f t="shared" si="11"/>
        <v>0</v>
      </c>
      <c r="AC60" s="145">
        <f t="shared" si="11"/>
        <v>0</v>
      </c>
      <c r="AD60" s="145">
        <f t="shared" si="11"/>
        <v>0</v>
      </c>
      <c r="AE60" s="145">
        <f t="shared" si="11"/>
        <v>0</v>
      </c>
      <c r="AF60" s="145">
        <f t="shared" si="11"/>
        <v>0</v>
      </c>
      <c r="AG60" s="145">
        <f t="shared" si="11"/>
        <v>0</v>
      </c>
      <c r="AH60" s="145">
        <f t="shared" si="11"/>
        <v>0</v>
      </c>
      <c r="AI60" s="145">
        <f t="shared" si="11"/>
        <v>0</v>
      </c>
      <c r="AJ60" s="145">
        <f t="shared" si="11"/>
        <v>0</v>
      </c>
      <c r="AK60" s="145">
        <f t="shared" si="11"/>
        <v>0</v>
      </c>
      <c r="AL60" s="145">
        <f t="shared" si="11"/>
        <v>0</v>
      </c>
      <c r="AM60" s="145">
        <f t="shared" si="11"/>
        <v>0</v>
      </c>
      <c r="AO60" s="148" t="s">
        <v>302</v>
      </c>
      <c r="AP60" s="145">
        <f t="shared" ref="AP60:BB60" si="12">SUM(AP39:AP59)</f>
        <v>0</v>
      </c>
      <c r="AQ60" s="145">
        <f t="shared" si="12"/>
        <v>0</v>
      </c>
      <c r="AR60" s="145">
        <f t="shared" si="12"/>
        <v>0</v>
      </c>
      <c r="AS60" s="145">
        <f t="shared" si="12"/>
        <v>0</v>
      </c>
      <c r="AT60" s="145">
        <f t="shared" si="12"/>
        <v>0</v>
      </c>
      <c r="AU60" s="145">
        <f t="shared" si="12"/>
        <v>0</v>
      </c>
      <c r="AV60" s="145">
        <f t="shared" si="12"/>
        <v>0</v>
      </c>
      <c r="AW60" s="145">
        <f t="shared" si="12"/>
        <v>0</v>
      </c>
      <c r="AX60" s="145">
        <f t="shared" si="12"/>
        <v>0</v>
      </c>
      <c r="AY60" s="145">
        <f t="shared" si="12"/>
        <v>0</v>
      </c>
      <c r="AZ60" s="145">
        <f t="shared" si="12"/>
        <v>0</v>
      </c>
      <c r="BA60" s="145">
        <f t="shared" si="12"/>
        <v>0</v>
      </c>
      <c r="BB60" s="145">
        <f t="shared" si="12"/>
        <v>0</v>
      </c>
      <c r="BC60" s="145">
        <f>SUM(BC39:BC59)</f>
        <v>0</v>
      </c>
      <c r="BD60" s="145">
        <f t="shared" ref="BD60:CA60" si="13">SUM(BD39:BD59)</f>
        <v>0</v>
      </c>
      <c r="BE60" s="145">
        <f t="shared" si="13"/>
        <v>0</v>
      </c>
      <c r="BF60" s="145">
        <f t="shared" si="13"/>
        <v>0</v>
      </c>
      <c r="BG60" s="145">
        <f t="shared" si="13"/>
        <v>0</v>
      </c>
      <c r="BH60" s="145">
        <f t="shared" si="13"/>
        <v>0</v>
      </c>
      <c r="BI60" s="145">
        <f t="shared" si="13"/>
        <v>0</v>
      </c>
      <c r="BJ60" s="145">
        <f t="shared" si="13"/>
        <v>0</v>
      </c>
      <c r="BK60" s="145">
        <f t="shared" si="13"/>
        <v>0</v>
      </c>
      <c r="BL60" s="145">
        <f t="shared" si="13"/>
        <v>0</v>
      </c>
      <c r="BM60" s="145">
        <f t="shared" si="13"/>
        <v>0</v>
      </c>
      <c r="BN60" s="187">
        <f t="shared" si="13"/>
        <v>0</v>
      </c>
      <c r="BO60" s="152">
        <f t="shared" si="13"/>
        <v>0</v>
      </c>
      <c r="BP60" s="145">
        <f t="shared" si="13"/>
        <v>0</v>
      </c>
      <c r="BQ60" s="145">
        <f t="shared" si="13"/>
        <v>0</v>
      </c>
      <c r="BR60" s="145">
        <f t="shared" si="13"/>
        <v>0</v>
      </c>
      <c r="BS60" s="145">
        <f t="shared" si="13"/>
        <v>0</v>
      </c>
      <c r="BT60" s="145">
        <f t="shared" si="13"/>
        <v>0</v>
      </c>
      <c r="BU60" s="145">
        <f t="shared" si="13"/>
        <v>0</v>
      </c>
      <c r="BV60" s="145">
        <f>SUM(BV39:BV59)</f>
        <v>0</v>
      </c>
      <c r="BW60" s="145">
        <f t="shared" si="13"/>
        <v>0</v>
      </c>
      <c r="BX60" s="145">
        <f t="shared" si="13"/>
        <v>0</v>
      </c>
      <c r="BY60" s="145">
        <f t="shared" si="13"/>
        <v>0</v>
      </c>
      <c r="BZ60" s="145">
        <f t="shared" si="13"/>
        <v>0</v>
      </c>
      <c r="CA60" s="145">
        <f t="shared" si="13"/>
        <v>0</v>
      </c>
    </row>
  </sheetData>
  <mergeCells count="78">
    <mergeCell ref="BL37:BM37"/>
    <mergeCell ref="BV37:CA37"/>
    <mergeCell ref="BN9:BO9"/>
    <mergeCell ref="Z37:AA37"/>
    <mergeCell ref="AO37:AO38"/>
    <mergeCell ref="BF9:BG9"/>
    <mergeCell ref="BH9:BI9"/>
    <mergeCell ref="BJ9:BK9"/>
    <mergeCell ref="BL9:BM9"/>
    <mergeCell ref="BV9:CA9"/>
    <mergeCell ref="BP9:BU9"/>
    <mergeCell ref="B35:CA35"/>
    <mergeCell ref="BN37:BO37"/>
    <mergeCell ref="BP37:BU37"/>
    <mergeCell ref="AB9:AG9"/>
    <mergeCell ref="AZ37:BA37"/>
    <mergeCell ref="BB37:BC37"/>
    <mergeCell ref="BD37:BE37"/>
    <mergeCell ref="BF37:BG37"/>
    <mergeCell ref="BH37:BI37"/>
    <mergeCell ref="BJ37:BK37"/>
    <mergeCell ref="AP37:AQ37"/>
    <mergeCell ref="AR37:AS37"/>
    <mergeCell ref="AT37:AU37"/>
    <mergeCell ref="AV37:AW37"/>
    <mergeCell ref="AX37:AY37"/>
    <mergeCell ref="AH37:AM37"/>
    <mergeCell ref="A37:A38"/>
    <mergeCell ref="B37:C37"/>
    <mergeCell ref="D37:E37"/>
    <mergeCell ref="F37:G37"/>
    <mergeCell ref="H37:I37"/>
    <mergeCell ref="AB37:AG37"/>
    <mergeCell ref="R37:S37"/>
    <mergeCell ref="T37:U37"/>
    <mergeCell ref="V37:W37"/>
    <mergeCell ref="X37:Y37"/>
    <mergeCell ref="AO5:CA5"/>
    <mergeCell ref="A5:AM5"/>
    <mergeCell ref="J37:K37"/>
    <mergeCell ref="L37:M37"/>
    <mergeCell ref="N37:O37"/>
    <mergeCell ref="P37:Q37"/>
    <mergeCell ref="BD9:BE9"/>
    <mergeCell ref="AR9:AS9"/>
    <mergeCell ref="AT9:AU9"/>
    <mergeCell ref="AV9:AW9"/>
    <mergeCell ref="AX9:AY9"/>
    <mergeCell ref="AZ9:BA9"/>
    <mergeCell ref="BB9:BC9"/>
    <mergeCell ref="AH9:AM9"/>
    <mergeCell ref="AO9:AO10"/>
    <mergeCell ref="AP9:AQ9"/>
    <mergeCell ref="A9:A10"/>
    <mergeCell ref="B9:C9"/>
    <mergeCell ref="D9:E9"/>
    <mergeCell ref="F9:G9"/>
    <mergeCell ref="H9:I9"/>
    <mergeCell ref="J9:K9"/>
    <mergeCell ref="L9:M9"/>
    <mergeCell ref="B6:CA6"/>
    <mergeCell ref="Z9:AA9"/>
    <mergeCell ref="B34:CA34"/>
    <mergeCell ref="R9:S9"/>
    <mergeCell ref="T9:U9"/>
    <mergeCell ref="V9:W9"/>
    <mergeCell ref="X9:Y9"/>
    <mergeCell ref="N9:O9"/>
    <mergeCell ref="P9:Q9"/>
    <mergeCell ref="B7:CA7"/>
    <mergeCell ref="BY4:CA4"/>
    <mergeCell ref="A4:BX4"/>
    <mergeCell ref="BY1:CA1"/>
    <mergeCell ref="BY2:CA2"/>
    <mergeCell ref="BY3:CA3"/>
    <mergeCell ref="A1:BX1"/>
    <mergeCell ref="A2:BX2"/>
    <mergeCell ref="A3:BX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41"/>
  <sheetViews>
    <sheetView zoomScale="90" zoomScaleNormal="90" workbookViewId="0">
      <selection activeCell="E15" sqref="E15"/>
    </sheetView>
  </sheetViews>
  <sheetFormatPr baseColWidth="10" defaultColWidth="10.7265625" defaultRowHeight="14" x14ac:dyDescent="0.35"/>
  <cols>
    <col min="1" max="1" width="48.26953125" style="125" customWidth="1"/>
    <col min="2" max="2" width="73.453125" style="125" customWidth="1"/>
    <col min="3" max="3" width="10.7265625" style="125"/>
    <col min="4" max="4" width="31.1796875" style="125" customWidth="1"/>
    <col min="5" max="5" width="70.26953125" style="125" customWidth="1"/>
    <col min="6" max="6" width="17.26953125" style="125" customWidth="1"/>
    <col min="7" max="8" width="21.81640625" style="125" customWidth="1"/>
    <col min="9" max="9" width="19.26953125" style="125" customWidth="1"/>
    <col min="10" max="10" width="42" style="125" customWidth="1"/>
    <col min="11" max="16384" width="10.7265625" style="125"/>
  </cols>
  <sheetData>
    <row r="1" spans="1:2" ht="25.5" customHeight="1" x14ac:dyDescent="0.35">
      <c r="A1" s="622" t="s">
        <v>149</v>
      </c>
      <c r="B1" s="623"/>
    </row>
    <row r="2" spans="1:2" ht="25.5" customHeight="1" x14ac:dyDescent="0.35">
      <c r="A2" s="624" t="s">
        <v>303</v>
      </c>
      <c r="B2" s="625"/>
    </row>
    <row r="3" spans="1:2" x14ac:dyDescent="0.35">
      <c r="A3" s="126" t="s">
        <v>304</v>
      </c>
      <c r="B3" s="126" t="s">
        <v>305</v>
      </c>
    </row>
    <row r="4" spans="1:2" x14ac:dyDescent="0.35">
      <c r="A4" s="127" t="s">
        <v>8</v>
      </c>
      <c r="B4" s="135" t="s">
        <v>306</v>
      </c>
    </row>
    <row r="5" spans="1:2" ht="98" x14ac:dyDescent="0.35">
      <c r="A5" s="127" t="s">
        <v>9</v>
      </c>
      <c r="B5" s="134" t="s">
        <v>307</v>
      </c>
    </row>
    <row r="6" spans="1:2" x14ac:dyDescent="0.35">
      <c r="A6" s="127" t="s">
        <v>14</v>
      </c>
      <c r="B6" s="626" t="s">
        <v>308</v>
      </c>
    </row>
    <row r="7" spans="1:2" x14ac:dyDescent="0.35">
      <c r="A7" s="127" t="s">
        <v>16</v>
      </c>
      <c r="B7" s="627"/>
    </row>
    <row r="8" spans="1:2" x14ac:dyDescent="0.35">
      <c r="A8" s="127" t="s">
        <v>18</v>
      </c>
      <c r="B8" s="627"/>
    </row>
    <row r="9" spans="1:2" x14ac:dyDescent="0.35">
      <c r="A9" s="127" t="s">
        <v>309</v>
      </c>
      <c r="B9" s="628"/>
    </row>
    <row r="10" spans="1:2" ht="28" x14ac:dyDescent="0.35">
      <c r="A10" s="127" t="s">
        <v>7</v>
      </c>
      <c r="B10" s="128" t="s">
        <v>310</v>
      </c>
    </row>
    <row r="11" spans="1:2" ht="28" x14ac:dyDescent="0.35">
      <c r="A11" s="127" t="s">
        <v>26</v>
      </c>
      <c r="B11" s="128" t="s">
        <v>311</v>
      </c>
    </row>
    <row r="12" spans="1:2" ht="56" x14ac:dyDescent="0.35">
      <c r="A12" s="127" t="s">
        <v>25</v>
      </c>
      <c r="B12" s="129" t="s">
        <v>312</v>
      </c>
    </row>
    <row r="13" spans="1:2" ht="28" x14ac:dyDescent="0.35">
      <c r="A13" s="127" t="s">
        <v>313</v>
      </c>
      <c r="B13" s="129" t="s">
        <v>314</v>
      </c>
    </row>
    <row r="14" spans="1:2" ht="28" x14ac:dyDescent="0.35">
      <c r="A14" s="127" t="s">
        <v>315</v>
      </c>
      <c r="B14" s="129" t="s">
        <v>316</v>
      </c>
    </row>
    <row r="15" spans="1:2" ht="72" customHeight="1" x14ac:dyDescent="0.35">
      <c r="A15" s="130" t="s">
        <v>317</v>
      </c>
      <c r="B15" s="131" t="s">
        <v>318</v>
      </c>
    </row>
    <row r="16" spans="1:2" ht="168" x14ac:dyDescent="0.35">
      <c r="A16" s="130" t="s">
        <v>319</v>
      </c>
      <c r="B16" s="132" t="s">
        <v>320</v>
      </c>
    </row>
    <row r="17" spans="1:2" ht="25.5" customHeight="1" x14ac:dyDescent="0.35">
      <c r="A17" s="624" t="s">
        <v>321</v>
      </c>
      <c r="B17" s="625"/>
    </row>
    <row r="18" spans="1:2" x14ac:dyDescent="0.35">
      <c r="A18" s="126" t="s">
        <v>304</v>
      </c>
      <c r="B18" s="126" t="s">
        <v>305</v>
      </c>
    </row>
    <row r="19" spans="1:2" x14ac:dyDescent="0.35">
      <c r="A19" s="127" t="s">
        <v>8</v>
      </c>
      <c r="B19" s="135" t="s">
        <v>306</v>
      </c>
    </row>
    <row r="20" spans="1:2" ht="98" x14ac:dyDescent="0.35">
      <c r="A20" s="127" t="s">
        <v>9</v>
      </c>
      <c r="B20" s="134" t="s">
        <v>307</v>
      </c>
    </row>
    <row r="21" spans="1:2" ht="28" x14ac:dyDescent="0.35">
      <c r="A21" s="127" t="s">
        <v>322</v>
      </c>
      <c r="B21" s="129" t="s">
        <v>323</v>
      </c>
    </row>
    <row r="22" spans="1:2" ht="42" x14ac:dyDescent="0.35">
      <c r="A22" s="127" t="s">
        <v>324</v>
      </c>
      <c r="B22" s="129" t="s">
        <v>325</v>
      </c>
    </row>
    <row r="23" spans="1:2" ht="56" x14ac:dyDescent="0.35">
      <c r="A23" s="127" t="s">
        <v>326</v>
      </c>
      <c r="B23" s="129" t="s">
        <v>327</v>
      </c>
    </row>
    <row r="24" spans="1:2" ht="28" x14ac:dyDescent="0.35">
      <c r="A24" s="127" t="s">
        <v>328</v>
      </c>
      <c r="B24" s="129" t="s">
        <v>329</v>
      </c>
    </row>
    <row r="25" spans="1:2" ht="28" x14ac:dyDescent="0.35">
      <c r="A25" s="127" t="s">
        <v>330</v>
      </c>
      <c r="B25" s="129" t="s">
        <v>331</v>
      </c>
    </row>
    <row r="26" spans="1:2" ht="46.5" customHeight="1" x14ac:dyDescent="0.35">
      <c r="A26" s="127" t="s">
        <v>332</v>
      </c>
      <c r="B26" s="133" t="s">
        <v>333</v>
      </c>
    </row>
    <row r="27" spans="1:2" ht="56" x14ac:dyDescent="0.35">
      <c r="A27" s="127" t="s">
        <v>162</v>
      </c>
      <c r="B27" s="133" t="s">
        <v>334</v>
      </c>
    </row>
    <row r="28" spans="1:2" ht="42" x14ac:dyDescent="0.35">
      <c r="A28" s="127" t="s">
        <v>335</v>
      </c>
      <c r="B28" s="133" t="s">
        <v>336</v>
      </c>
    </row>
    <row r="29" spans="1:2" ht="42" x14ac:dyDescent="0.35">
      <c r="A29" s="127" t="s">
        <v>337</v>
      </c>
      <c r="B29" s="133" t="s">
        <v>338</v>
      </c>
    </row>
    <row r="30" spans="1:2" ht="42" x14ac:dyDescent="0.35">
      <c r="A30" s="127" t="s">
        <v>339</v>
      </c>
      <c r="B30" s="133" t="s">
        <v>340</v>
      </c>
    </row>
    <row r="31" spans="1:2" ht="144" customHeight="1" x14ac:dyDescent="0.35">
      <c r="A31" s="127" t="s">
        <v>341</v>
      </c>
      <c r="B31" s="133" t="s">
        <v>342</v>
      </c>
    </row>
    <row r="32" spans="1:2" ht="28" x14ac:dyDescent="0.35">
      <c r="A32" s="127" t="s">
        <v>343</v>
      </c>
      <c r="B32" s="133" t="s">
        <v>344</v>
      </c>
    </row>
    <row r="33" spans="1:2" ht="28" x14ac:dyDescent="0.35">
      <c r="A33" s="127" t="s">
        <v>345</v>
      </c>
      <c r="B33" s="133" t="s">
        <v>346</v>
      </c>
    </row>
    <row r="34" spans="1:2" ht="28" x14ac:dyDescent="0.35">
      <c r="A34" s="127" t="s">
        <v>347</v>
      </c>
      <c r="B34" s="133" t="s">
        <v>348</v>
      </c>
    </row>
    <row r="35" spans="1:2" ht="28" x14ac:dyDescent="0.35">
      <c r="A35" s="127" t="s">
        <v>349</v>
      </c>
      <c r="B35" s="133" t="s">
        <v>350</v>
      </c>
    </row>
    <row r="36" spans="1:2" ht="84" x14ac:dyDescent="0.35">
      <c r="A36" s="127" t="s">
        <v>152</v>
      </c>
      <c r="B36" s="133" t="s">
        <v>351</v>
      </c>
    </row>
    <row r="37" spans="1:2" ht="42" x14ac:dyDescent="0.35">
      <c r="A37" s="127" t="s">
        <v>352</v>
      </c>
      <c r="B37" s="133" t="s">
        <v>353</v>
      </c>
    </row>
    <row r="38" spans="1:2" ht="42" x14ac:dyDescent="0.35">
      <c r="A38" s="130" t="s">
        <v>154</v>
      </c>
      <c r="B38" s="133" t="s">
        <v>354</v>
      </c>
    </row>
    <row r="39" spans="1:2" ht="25.5" customHeight="1" x14ac:dyDescent="0.35">
      <c r="A39" s="624" t="s">
        <v>355</v>
      </c>
      <c r="B39" s="625"/>
    </row>
    <row r="40" spans="1:2" x14ac:dyDescent="0.35">
      <c r="A40" s="622" t="s">
        <v>356</v>
      </c>
      <c r="B40" s="623"/>
    </row>
    <row r="41" spans="1:2" ht="72" customHeight="1" x14ac:dyDescent="0.35">
      <c r="A41" s="620" t="s">
        <v>357</v>
      </c>
      <c r="B41" s="621"/>
    </row>
  </sheetData>
  <mergeCells count="7">
    <mergeCell ref="A41:B41"/>
    <mergeCell ref="A1:B1"/>
    <mergeCell ref="A2:B2"/>
    <mergeCell ref="B6:B9"/>
    <mergeCell ref="A17:B17"/>
    <mergeCell ref="A39:B39"/>
    <mergeCell ref="A40:B40"/>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56"/>
  <sheetViews>
    <sheetView zoomScale="91" workbookViewId="0">
      <selection activeCell="G9" sqref="G9"/>
    </sheetView>
  </sheetViews>
  <sheetFormatPr baseColWidth="10" defaultColWidth="11.453125" defaultRowHeight="14" x14ac:dyDescent="0.35"/>
  <cols>
    <col min="1" max="1" width="44.1796875" style="108" customWidth="1"/>
    <col min="2" max="2" width="61.7265625" style="108" customWidth="1"/>
    <col min="3" max="3" width="61.1796875" style="108" customWidth="1"/>
    <col min="4" max="4" width="81" style="108" customWidth="1"/>
    <col min="5" max="5" width="32.7265625" style="125" customWidth="1"/>
    <col min="6" max="6" width="19" style="108" customWidth="1"/>
    <col min="7" max="7" width="29.453125" style="108" customWidth="1"/>
    <col min="8" max="8" width="36.26953125" style="108" customWidth="1"/>
    <col min="9" max="9" width="40" style="108" customWidth="1"/>
    <col min="10" max="16384" width="11.453125" style="108"/>
  </cols>
  <sheetData>
    <row r="1" spans="1:9" s="113" customFormat="1" x14ac:dyDescent="0.35">
      <c r="A1" s="112" t="s">
        <v>358</v>
      </c>
      <c r="B1" s="112" t="s">
        <v>359</v>
      </c>
      <c r="C1" s="112" t="s">
        <v>360</v>
      </c>
      <c r="D1" s="112" t="s">
        <v>361</v>
      </c>
      <c r="E1" s="112" t="s">
        <v>339</v>
      </c>
      <c r="F1" s="112" t="s">
        <v>362</v>
      </c>
      <c r="G1" s="112" t="s">
        <v>363</v>
      </c>
      <c r="H1" s="112" t="s">
        <v>265</v>
      </c>
      <c r="I1" s="112" t="s">
        <v>330</v>
      </c>
    </row>
    <row r="2" spans="1:9" s="113" customFormat="1" x14ac:dyDescent="0.35">
      <c r="A2" s="114" t="s">
        <v>364</v>
      </c>
      <c r="B2" s="109" t="s">
        <v>365</v>
      </c>
      <c r="C2" s="114" t="s">
        <v>366</v>
      </c>
      <c r="D2" s="115" t="s">
        <v>367</v>
      </c>
      <c r="E2" s="110" t="s">
        <v>368</v>
      </c>
      <c r="F2" s="116" t="s">
        <v>369</v>
      </c>
      <c r="G2" s="117" t="s">
        <v>370</v>
      </c>
      <c r="H2" s="117" t="s">
        <v>371</v>
      </c>
      <c r="I2" s="116" t="s">
        <v>372</v>
      </c>
    </row>
    <row r="3" spans="1:9" x14ac:dyDescent="0.35">
      <c r="A3" s="114" t="s">
        <v>373</v>
      </c>
      <c r="B3" s="109" t="s">
        <v>374</v>
      </c>
      <c r="C3" s="114" t="s">
        <v>375</v>
      </c>
      <c r="D3" s="118" t="s">
        <v>376</v>
      </c>
      <c r="E3" s="110" t="s">
        <v>377</v>
      </c>
      <c r="F3" s="116" t="s">
        <v>378</v>
      </c>
      <c r="G3" s="117" t="s">
        <v>379</v>
      </c>
      <c r="H3" s="117" t="s">
        <v>274</v>
      </c>
      <c r="I3" s="116" t="s">
        <v>380</v>
      </c>
    </row>
    <row r="4" spans="1:9" x14ac:dyDescent="0.35">
      <c r="A4" s="114" t="s">
        <v>381</v>
      </c>
      <c r="B4" s="109" t="s">
        <v>382</v>
      </c>
      <c r="C4" s="114" t="s">
        <v>383</v>
      </c>
      <c r="D4" s="118" t="s">
        <v>384</v>
      </c>
      <c r="E4" s="110" t="s">
        <v>385</v>
      </c>
      <c r="F4" s="116" t="s">
        <v>386</v>
      </c>
      <c r="G4" s="117" t="s">
        <v>387</v>
      </c>
      <c r="H4" s="117" t="s">
        <v>269</v>
      </c>
      <c r="I4" s="116" t="s">
        <v>388</v>
      </c>
    </row>
    <row r="5" spans="1:9" x14ac:dyDescent="0.35">
      <c r="A5" s="114" t="s">
        <v>389</v>
      </c>
      <c r="B5" s="109" t="s">
        <v>390</v>
      </c>
      <c r="C5" s="114" t="s">
        <v>391</v>
      </c>
      <c r="D5" s="118" t="s">
        <v>392</v>
      </c>
      <c r="E5" s="110" t="s">
        <v>393</v>
      </c>
      <c r="F5" s="116" t="s">
        <v>394</v>
      </c>
      <c r="G5" s="117" t="s">
        <v>395</v>
      </c>
      <c r="H5" s="117" t="s">
        <v>270</v>
      </c>
      <c r="I5" s="116" t="s">
        <v>396</v>
      </c>
    </row>
    <row r="6" spans="1:9" ht="28" x14ac:dyDescent="0.35">
      <c r="A6" s="114" t="s">
        <v>397</v>
      </c>
      <c r="B6" s="109" t="s">
        <v>398</v>
      </c>
      <c r="C6" s="114" t="s">
        <v>399</v>
      </c>
      <c r="D6" s="118" t="s">
        <v>400</v>
      </c>
      <c r="E6" s="110" t="s">
        <v>401</v>
      </c>
      <c r="G6" s="117" t="s">
        <v>402</v>
      </c>
      <c r="H6" s="117" t="s">
        <v>271</v>
      </c>
      <c r="I6" s="116" t="s">
        <v>403</v>
      </c>
    </row>
    <row r="7" spans="1:9" x14ac:dyDescent="0.35">
      <c r="B7" s="109" t="s">
        <v>404</v>
      </c>
      <c r="C7" s="114" t="s">
        <v>405</v>
      </c>
      <c r="D7" s="118" t="s">
        <v>406</v>
      </c>
      <c r="E7" s="116" t="s">
        <v>407</v>
      </c>
      <c r="G7" s="110" t="s">
        <v>280</v>
      </c>
      <c r="H7" s="117" t="s">
        <v>272</v>
      </c>
      <c r="I7" s="116" t="s">
        <v>408</v>
      </c>
    </row>
    <row r="8" spans="1:9" ht="28" x14ac:dyDescent="0.35">
      <c r="A8" s="119"/>
      <c r="B8" s="109" t="s">
        <v>409</v>
      </c>
      <c r="C8" s="114" t="s">
        <v>410</v>
      </c>
      <c r="D8" s="118" t="s">
        <v>411</v>
      </c>
      <c r="E8" s="116" t="s">
        <v>412</v>
      </c>
      <c r="I8" s="116" t="s">
        <v>413</v>
      </c>
    </row>
    <row r="9" spans="1:9" ht="32.25" customHeight="1" x14ac:dyDescent="0.35">
      <c r="A9" s="119"/>
      <c r="B9" s="109" t="s">
        <v>414</v>
      </c>
      <c r="C9" s="114" t="s">
        <v>415</v>
      </c>
      <c r="D9" s="118" t="s">
        <v>416</v>
      </c>
      <c r="E9" s="116" t="s">
        <v>417</v>
      </c>
      <c r="I9" s="116" t="s">
        <v>418</v>
      </c>
    </row>
    <row r="10" spans="1:9" x14ac:dyDescent="0.35">
      <c r="A10" s="119"/>
      <c r="B10" s="109" t="s">
        <v>419</v>
      </c>
      <c r="C10" s="114" t="s">
        <v>420</v>
      </c>
      <c r="D10" s="118" t="s">
        <v>421</v>
      </c>
      <c r="E10" s="116" t="s">
        <v>422</v>
      </c>
      <c r="I10" s="116" t="s">
        <v>423</v>
      </c>
    </row>
    <row r="11" spans="1:9" x14ac:dyDescent="0.35">
      <c r="A11" s="119"/>
      <c r="B11" s="109" t="s">
        <v>424</v>
      </c>
      <c r="C11" s="114" t="s">
        <v>425</v>
      </c>
      <c r="D11" s="118" t="s">
        <v>426</v>
      </c>
      <c r="E11" s="116" t="s">
        <v>427</v>
      </c>
      <c r="I11" s="116" t="s">
        <v>428</v>
      </c>
    </row>
    <row r="12" spans="1:9" ht="28" x14ac:dyDescent="0.35">
      <c r="A12" s="119"/>
      <c r="B12" s="109" t="s">
        <v>429</v>
      </c>
      <c r="C12" s="114" t="s">
        <v>430</v>
      </c>
      <c r="D12" s="118" t="s">
        <v>431</v>
      </c>
      <c r="E12" s="116" t="s">
        <v>432</v>
      </c>
      <c r="I12" s="116" t="s">
        <v>433</v>
      </c>
    </row>
    <row r="13" spans="1:9" x14ac:dyDescent="0.35">
      <c r="A13" s="119"/>
      <c r="B13" s="233" t="s">
        <v>434</v>
      </c>
      <c r="D13" s="118" t="s">
        <v>435</v>
      </c>
      <c r="E13" s="116" t="s">
        <v>436</v>
      </c>
      <c r="I13" s="116" t="s">
        <v>437</v>
      </c>
    </row>
    <row r="14" spans="1:9" x14ac:dyDescent="0.35">
      <c r="A14" s="119"/>
      <c r="B14" s="109" t="s">
        <v>438</v>
      </c>
      <c r="C14" s="119"/>
      <c r="D14" s="118" t="s">
        <v>439</v>
      </c>
      <c r="E14" s="116" t="s">
        <v>440</v>
      </c>
    </row>
    <row r="15" spans="1:9" x14ac:dyDescent="0.35">
      <c r="A15" s="119"/>
      <c r="B15" s="109" t="s">
        <v>441</v>
      </c>
      <c r="C15" s="119"/>
      <c r="D15" s="118" t="s">
        <v>442</v>
      </c>
      <c r="E15" s="116" t="s">
        <v>443</v>
      </c>
    </row>
    <row r="16" spans="1:9" x14ac:dyDescent="0.35">
      <c r="A16" s="119"/>
      <c r="B16" s="109" t="s">
        <v>444</v>
      </c>
      <c r="C16" s="119"/>
      <c r="D16" s="118" t="s">
        <v>445</v>
      </c>
      <c r="E16" s="120"/>
    </row>
    <row r="17" spans="1:5" x14ac:dyDescent="0.35">
      <c r="A17" s="119"/>
      <c r="B17" s="109" t="s">
        <v>446</v>
      </c>
      <c r="C17" s="119"/>
      <c r="D17" s="118" t="s">
        <v>447</v>
      </c>
      <c r="E17" s="120"/>
    </row>
    <row r="18" spans="1:5" x14ac:dyDescent="0.35">
      <c r="A18" s="119"/>
      <c r="B18" s="109" t="s">
        <v>448</v>
      </c>
      <c r="C18" s="119"/>
      <c r="D18" s="118" t="s">
        <v>449</v>
      </c>
      <c r="E18" s="120"/>
    </row>
    <row r="19" spans="1:5" x14ac:dyDescent="0.35">
      <c r="A19" s="119"/>
      <c r="B19" s="109" t="s">
        <v>450</v>
      </c>
      <c r="C19" s="119"/>
      <c r="D19" s="118" t="s">
        <v>451</v>
      </c>
      <c r="E19" s="120"/>
    </row>
    <row r="20" spans="1:5" x14ac:dyDescent="0.35">
      <c r="A20" s="119"/>
      <c r="B20" s="109" t="s">
        <v>452</v>
      </c>
      <c r="C20" s="119"/>
      <c r="D20" s="118" t="s">
        <v>453</v>
      </c>
      <c r="E20" s="120"/>
    </row>
    <row r="21" spans="1:5" x14ac:dyDescent="0.35">
      <c r="B21" s="109" t="s">
        <v>454</v>
      </c>
      <c r="D21" s="118" t="s">
        <v>455</v>
      </c>
      <c r="E21" s="120"/>
    </row>
    <row r="22" spans="1:5" x14ac:dyDescent="0.35">
      <c r="B22" s="109" t="s">
        <v>456</v>
      </c>
      <c r="D22" s="118" t="s">
        <v>457</v>
      </c>
      <c r="E22" s="120"/>
    </row>
    <row r="23" spans="1:5" x14ac:dyDescent="0.35">
      <c r="B23" s="109" t="s">
        <v>458</v>
      </c>
      <c r="D23" s="118" t="s">
        <v>459</v>
      </c>
      <c r="E23" s="120"/>
    </row>
    <row r="24" spans="1:5" x14ac:dyDescent="0.35">
      <c r="D24" s="121" t="s">
        <v>460</v>
      </c>
      <c r="E24" s="121" t="s">
        <v>461</v>
      </c>
    </row>
    <row r="25" spans="1:5" x14ac:dyDescent="0.35">
      <c r="D25" s="122" t="s">
        <v>462</v>
      </c>
      <c r="E25" s="116" t="s">
        <v>463</v>
      </c>
    </row>
    <row r="26" spans="1:5" x14ac:dyDescent="0.35">
      <c r="D26" s="122" t="s">
        <v>464</v>
      </c>
      <c r="E26" s="116" t="s">
        <v>465</v>
      </c>
    </row>
    <row r="27" spans="1:5" x14ac:dyDescent="0.35">
      <c r="D27" s="629" t="s">
        <v>466</v>
      </c>
      <c r="E27" s="116" t="s">
        <v>467</v>
      </c>
    </row>
    <row r="28" spans="1:5" x14ac:dyDescent="0.35">
      <c r="D28" s="630"/>
      <c r="E28" s="116" t="s">
        <v>468</v>
      </c>
    </row>
    <row r="29" spans="1:5" x14ac:dyDescent="0.35">
      <c r="D29" s="630"/>
      <c r="E29" s="116" t="s">
        <v>469</v>
      </c>
    </row>
    <row r="30" spans="1:5" x14ac:dyDescent="0.35">
      <c r="D30" s="631"/>
      <c r="E30" s="116" t="s">
        <v>470</v>
      </c>
    </row>
    <row r="31" spans="1:5" x14ac:dyDescent="0.35">
      <c r="D31" s="122" t="s">
        <v>471</v>
      </c>
      <c r="E31" s="116" t="s">
        <v>472</v>
      </c>
    </row>
    <row r="32" spans="1:5" x14ac:dyDescent="0.35">
      <c r="D32" s="122" t="s">
        <v>473</v>
      </c>
      <c r="E32" s="116" t="s">
        <v>474</v>
      </c>
    </row>
    <row r="33" spans="4:5" x14ac:dyDescent="0.35">
      <c r="D33" s="122" t="s">
        <v>475</v>
      </c>
      <c r="E33" s="116" t="s">
        <v>476</v>
      </c>
    </row>
    <row r="34" spans="4:5" x14ac:dyDescent="0.35">
      <c r="D34" s="122" t="s">
        <v>477</v>
      </c>
      <c r="E34" s="116" t="s">
        <v>478</v>
      </c>
    </row>
    <row r="35" spans="4:5" x14ac:dyDescent="0.35">
      <c r="D35" s="122" t="s">
        <v>479</v>
      </c>
      <c r="E35" s="116" t="s">
        <v>480</v>
      </c>
    </row>
    <row r="36" spans="4:5" x14ac:dyDescent="0.35">
      <c r="D36" s="122" t="s">
        <v>481</v>
      </c>
      <c r="E36" s="116" t="s">
        <v>482</v>
      </c>
    </row>
    <row r="37" spans="4:5" x14ac:dyDescent="0.35">
      <c r="D37" s="122" t="s">
        <v>483</v>
      </c>
      <c r="E37" s="116" t="s">
        <v>484</v>
      </c>
    </row>
    <row r="38" spans="4:5" x14ac:dyDescent="0.35">
      <c r="D38" s="122" t="s">
        <v>485</v>
      </c>
      <c r="E38" s="116" t="s">
        <v>486</v>
      </c>
    </row>
    <row r="39" spans="4:5" x14ac:dyDescent="0.35">
      <c r="D39" s="123" t="s">
        <v>487</v>
      </c>
      <c r="E39" s="116" t="s">
        <v>488</v>
      </c>
    </row>
    <row r="40" spans="4:5" x14ac:dyDescent="0.35">
      <c r="D40" s="123" t="s">
        <v>489</v>
      </c>
      <c r="E40" s="116" t="s">
        <v>490</v>
      </c>
    </row>
    <row r="41" spans="4:5" x14ac:dyDescent="0.35">
      <c r="D41" s="122" t="s">
        <v>491</v>
      </c>
      <c r="E41" s="116" t="s">
        <v>492</v>
      </c>
    </row>
    <row r="42" spans="4:5" x14ac:dyDescent="0.35">
      <c r="D42" s="122" t="s">
        <v>493</v>
      </c>
      <c r="E42" s="116" t="s">
        <v>494</v>
      </c>
    </row>
    <row r="43" spans="4:5" x14ac:dyDescent="0.35">
      <c r="D43" s="123" t="s">
        <v>495</v>
      </c>
      <c r="E43" s="116" t="s">
        <v>496</v>
      </c>
    </row>
    <row r="44" spans="4:5" x14ac:dyDescent="0.35">
      <c r="D44" s="124" t="s">
        <v>497</v>
      </c>
      <c r="E44" s="116" t="s">
        <v>498</v>
      </c>
    </row>
    <row r="45" spans="4:5" x14ac:dyDescent="0.35">
      <c r="D45" s="118" t="s">
        <v>499</v>
      </c>
      <c r="E45" s="116" t="s">
        <v>500</v>
      </c>
    </row>
    <row r="46" spans="4:5" x14ac:dyDescent="0.35">
      <c r="D46" s="118" t="s">
        <v>501</v>
      </c>
      <c r="E46" s="116" t="s">
        <v>502</v>
      </c>
    </row>
    <row r="47" spans="4:5" x14ac:dyDescent="0.35">
      <c r="D47" s="118" t="s">
        <v>503</v>
      </c>
      <c r="E47" s="116" t="s">
        <v>504</v>
      </c>
    </row>
    <row r="48" spans="4:5" x14ac:dyDescent="0.35">
      <c r="D48" s="118" t="s">
        <v>505</v>
      </c>
      <c r="E48" s="116" t="s">
        <v>506</v>
      </c>
    </row>
    <row r="49" spans="4:4" x14ac:dyDescent="0.35">
      <c r="D49" s="121" t="s">
        <v>507</v>
      </c>
    </row>
    <row r="50" spans="4:4" x14ac:dyDescent="0.35">
      <c r="D50" s="118" t="s">
        <v>508</v>
      </c>
    </row>
    <row r="51" spans="4:4" x14ac:dyDescent="0.35">
      <c r="D51" s="118" t="s">
        <v>509</v>
      </c>
    </row>
    <row r="52" spans="4:4" x14ac:dyDescent="0.35">
      <c r="D52" s="121" t="s">
        <v>510</v>
      </c>
    </row>
    <row r="53" spans="4:4" x14ac:dyDescent="0.35">
      <c r="D53" s="124" t="s">
        <v>511</v>
      </c>
    </row>
    <row r="54" spans="4:4" x14ac:dyDescent="0.35">
      <c r="D54" s="124" t="s">
        <v>512</v>
      </c>
    </row>
    <row r="55" spans="4:4" x14ac:dyDescent="0.35">
      <c r="D55" s="124" t="s">
        <v>513</v>
      </c>
    </row>
    <row r="56" spans="4:4" x14ac:dyDescent="0.35">
      <c r="D56" s="124" t="s">
        <v>514</v>
      </c>
    </row>
  </sheetData>
  <mergeCells count="1">
    <mergeCell ref="D27:D3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C7008DAF9FD76C44B1FBBBCC81FB097D" ma:contentTypeVersion="5" ma:contentTypeDescription="Crear nuevo documento." ma:contentTypeScope="" ma:versionID="df59bf35fccb0bbf8bf18973f719e9f2">
  <xsd:schema xmlns:xsd="http://www.w3.org/2001/XMLSchema" xmlns:xs="http://www.w3.org/2001/XMLSchema" xmlns:p="http://schemas.microsoft.com/office/2006/metadata/properties" xmlns:ns2="d4cf3830-bd69-4281-b1b0-0ddb0f216781" xmlns:ns3="9b670b00-9898-4d7e-9205-54e7652583fe" targetNamespace="http://schemas.microsoft.com/office/2006/metadata/properties" ma:root="true" ma:fieldsID="e1cb88a08b3892462d75ba730352637b" ns2:_="" ns3:_="">
    <xsd:import namespace="d4cf3830-bd69-4281-b1b0-0ddb0f216781"/>
    <xsd:import namespace="9b670b00-9898-4d7e-9205-54e7652583f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4cf3830-bd69-4281-b1b0-0ddb0f21678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2"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b670b00-9898-4d7e-9205-54e7652583fe"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15044BF-4D3A-4D22-B036-C9DC827411EF}">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08FE7A1A-E61E-4D6C-97CC-E23AE7A17EC2}">
  <ds:schemaRefs>
    <ds:schemaRef ds:uri="http://schemas.microsoft.com/sharepoint/v3/contenttype/forms"/>
  </ds:schemaRefs>
</ds:datastoreItem>
</file>

<file path=customXml/itemProps3.xml><?xml version="1.0" encoding="utf-8"?>
<ds:datastoreItem xmlns:ds="http://schemas.openxmlformats.org/officeDocument/2006/customXml" ds:itemID="{707CEF25-4545-45BA-AF70-E05099028DF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4cf3830-bd69-4281-b1b0-0ddb0f216781"/>
    <ds:schemaRef ds:uri="9b670b00-9898-4d7e-9205-54e7652583f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4</vt:i4>
      </vt:variant>
    </vt:vector>
  </HeadingPairs>
  <TitlesOfParts>
    <vt:vector size="15" baseType="lpstr">
      <vt:lpstr>Metas 1 PA proyecto</vt:lpstr>
      <vt:lpstr>Metas 4 PA proyecto</vt:lpstr>
      <vt:lpstr>Metas 5 PA proyecto</vt:lpstr>
      <vt:lpstr>Meta 1..n</vt:lpstr>
      <vt:lpstr>Metas 6 PA proyecto</vt:lpstr>
      <vt:lpstr>Indicadores PA</vt:lpstr>
      <vt:lpstr>Territorialización PA</vt:lpstr>
      <vt:lpstr>Instructivo</vt:lpstr>
      <vt:lpstr>Generalidades</vt:lpstr>
      <vt:lpstr>Hoja13</vt:lpstr>
      <vt:lpstr>Hoja1</vt:lpstr>
      <vt:lpstr>'Metas 1 PA proyecto'!Área_de_impresión</vt:lpstr>
      <vt:lpstr>'Metas 4 PA proyecto'!Área_de_impresión</vt:lpstr>
      <vt:lpstr>'Metas 5 PA proyecto'!Área_de_impresión</vt:lpstr>
      <vt:lpstr>'Metas 6 PA proyecto'!Área_de_impresión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fhinestroza</dc:creator>
  <cp:keywords/>
  <dc:description/>
  <cp:lastModifiedBy>Amira Sofía</cp:lastModifiedBy>
  <cp:revision/>
  <dcterms:created xsi:type="dcterms:W3CDTF">2011-04-26T22:16:52Z</dcterms:created>
  <dcterms:modified xsi:type="dcterms:W3CDTF">2022-05-05T03:30:02Z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0x010100C7008DAF9FD76C44B1FBBBCC81FB097D</vt:lpwstr>
  </property>
</Properties>
</file>