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C:\Users\Amira Sofía\Documents\Sdmujer 2022\plan de accion -poa 2022\"/>
    </mc:Choice>
  </mc:AlternateContent>
  <xr:revisionPtr revIDLastSave="0" documentId="8_{868B0F1A-8058-5546-9E61-1E19268A5489}" xr6:coauthVersionLast="47" xr6:coauthVersionMax="47" xr10:uidLastSave="{00000000-0000-0000-0000-000000000000}"/>
  <bookViews>
    <workbookView xWindow="-110" yWindow="-110" windowWidth="19420" windowHeight="10300" tabRatio="674" xr2:uid="{00000000-000D-0000-FFFF-FFFF00000000}"/>
  </bookViews>
  <sheets>
    <sheet name="Metas 1 PA proyecto" sheetId="40" r:id="rId1"/>
    <sheet name="Metas 4 PA proyecto" sheetId="48" r:id="rId2"/>
    <sheet name="Metas 5 PA proyecto" sheetId="49" r:id="rId3"/>
    <sheet name="Meta 1..n" sheetId="1" state="hidden" r:id="rId4"/>
    <sheet name="Metas 6 PA proyecto" sheetId="47" r:id="rId5"/>
    <sheet name="Indicadores PA" sheetId="50" r:id="rId6"/>
    <sheet name="Territorialización PA" sheetId="37" r:id="rId7"/>
    <sheet name="Instructivo" sheetId="39" r:id="rId8"/>
    <sheet name="Generalidades" sheetId="38" r:id="rId9"/>
    <sheet name="Hoja13" sheetId="32" state="hidden" r:id="rId10"/>
    <sheet name="Hoja1" sheetId="20" state="hidden" r:id="rId11"/>
  </sheets>
  <definedNames>
    <definedName name="_xlnm._FilterDatabase" localSheetId="5" hidden="1">'Indicadores PA'!$B$12:$AY$12</definedName>
    <definedName name="_xlnm.Print_Area" localSheetId="0">'Metas 1 PA proyecto'!$A$1:$AD$50</definedName>
    <definedName name="_xlnm.Print_Area" localSheetId="1">'Metas 4 PA proyecto'!$A$1:$AD$44</definedName>
    <definedName name="_xlnm.Print_Area" localSheetId="2">'Metas 5 PA proyecto'!$A$1:$AD$46</definedName>
    <definedName name="_xlnm.Print_Area" localSheetId="4">'Metas 6 PA proyecto'!$A$1:$AD$44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C23" i="47" l="1"/>
  <c r="AC23" i="49"/>
  <c r="AC23" i="48"/>
  <c r="AC23" i="40"/>
  <c r="AU13" i="50"/>
  <c r="AV13" i="50"/>
  <c r="AU14" i="50"/>
  <c r="AV14" i="50"/>
  <c r="AU15" i="50"/>
  <c r="AV15" i="50"/>
  <c r="AU16" i="50"/>
  <c r="AV16" i="50"/>
  <c r="AU17" i="50"/>
  <c r="AV17" i="50"/>
  <c r="AU18" i="50"/>
  <c r="AV18" i="50"/>
  <c r="AU19" i="50"/>
  <c r="AV19" i="50"/>
  <c r="AU20" i="50"/>
  <c r="AV20" i="50"/>
  <c r="AU21" i="50"/>
  <c r="AV21" i="50"/>
  <c r="AU22" i="50"/>
  <c r="AV22" i="50"/>
  <c r="Q22" i="40"/>
  <c r="AB24" i="47"/>
  <c r="AC24" i="47"/>
  <c r="AB24" i="49"/>
  <c r="AC24" i="49"/>
  <c r="AB24" i="48"/>
  <c r="F24" i="47"/>
  <c r="D24" i="47"/>
  <c r="O24" i="47"/>
  <c r="F24" i="49"/>
  <c r="D24" i="49"/>
  <c r="O24" i="49"/>
  <c r="F24" i="48"/>
  <c r="D24" i="48"/>
  <c r="F24" i="40"/>
  <c r="D24" i="40"/>
  <c r="Q22" i="47"/>
  <c r="U22" i="47"/>
  <c r="U22" i="40"/>
  <c r="AC22" i="40"/>
  <c r="AD23" i="40"/>
  <c r="T22" i="48"/>
  <c r="AC22" i="48"/>
  <c r="AD23" i="48"/>
  <c r="O25" i="47"/>
  <c r="O25" i="48"/>
  <c r="P25" i="48"/>
  <c r="P45" i="49"/>
  <c r="P44" i="49"/>
  <c r="P43" i="49"/>
  <c r="P42" i="49"/>
  <c r="P41" i="49"/>
  <c r="P40" i="49"/>
  <c r="P39" i="49"/>
  <c r="P38" i="49"/>
  <c r="P30" i="49"/>
  <c r="A30" i="49"/>
  <c r="A34" i="49"/>
  <c r="AC25" i="49"/>
  <c r="AD25" i="49"/>
  <c r="O25" i="49"/>
  <c r="P25" i="49"/>
  <c r="AC22" i="49"/>
  <c r="AD23" i="49"/>
  <c r="O23" i="49"/>
  <c r="P23" i="49"/>
  <c r="O22" i="49"/>
  <c r="P43" i="48"/>
  <c r="P42" i="48"/>
  <c r="P41" i="48"/>
  <c r="P40" i="48"/>
  <c r="P39" i="48"/>
  <c r="P38" i="48"/>
  <c r="P30" i="48"/>
  <c r="A30" i="48"/>
  <c r="A34" i="48"/>
  <c r="AC25" i="48"/>
  <c r="AD25" i="48"/>
  <c r="AC24" i="48"/>
  <c r="O24" i="48"/>
  <c r="O23" i="48"/>
  <c r="P23" i="48"/>
  <c r="O22" i="48"/>
  <c r="P43" i="47"/>
  <c r="P42" i="47"/>
  <c r="P41" i="47"/>
  <c r="P40" i="47"/>
  <c r="P39" i="47"/>
  <c r="P38" i="47"/>
  <c r="P35" i="47"/>
  <c r="P30" i="47"/>
  <c r="A30" i="47"/>
  <c r="A34" i="47"/>
  <c r="AC25" i="47"/>
  <c r="AD25" i="47"/>
  <c r="AC22" i="47"/>
  <c r="AD23" i="47"/>
  <c r="O23" i="47"/>
  <c r="P23" i="47"/>
  <c r="O22" i="47"/>
  <c r="P43" i="40"/>
  <c r="P44" i="40"/>
  <c r="P45" i="40"/>
  <c r="P46" i="40"/>
  <c r="P47" i="40"/>
  <c r="P48" i="40"/>
  <c r="P49" i="40"/>
  <c r="A30" i="40"/>
  <c r="A34" i="40"/>
  <c r="O23" i="40"/>
  <c r="P23" i="40"/>
  <c r="BP60" i="37"/>
  <c r="BQ60" i="37"/>
  <c r="BR60" i="37"/>
  <c r="BS60" i="37"/>
  <c r="BT60" i="37"/>
  <c r="BU60" i="37"/>
  <c r="AB60" i="37"/>
  <c r="AC60" i="37"/>
  <c r="AD60" i="37"/>
  <c r="AE60" i="37"/>
  <c r="AF60" i="37"/>
  <c r="AB32" i="37"/>
  <c r="AC32" i="37"/>
  <c r="AD32" i="37"/>
  <c r="AE32" i="37"/>
  <c r="AF32" i="37"/>
  <c r="BP32" i="37"/>
  <c r="BQ32" i="37"/>
  <c r="BR32" i="37"/>
  <c r="BS32" i="37"/>
  <c r="BT32" i="37"/>
  <c r="BU32" i="37"/>
  <c r="AC25" i="40"/>
  <c r="AD25" i="40"/>
  <c r="AC24" i="40"/>
  <c r="O25" i="40"/>
  <c r="P25" i="40"/>
  <c r="O24" i="40"/>
  <c r="O22" i="40"/>
  <c r="P42" i="40"/>
  <c r="P41" i="40"/>
  <c r="P40" i="40"/>
  <c r="P39" i="40"/>
  <c r="P38" i="40"/>
  <c r="P30" i="40"/>
  <c r="P28" i="1"/>
  <c r="P24" i="1"/>
  <c r="BV60" i="37"/>
  <c r="CA60" i="37"/>
  <c r="BZ60" i="37"/>
  <c r="BY60" i="37"/>
  <c r="BX60" i="37"/>
  <c r="BW60" i="37"/>
  <c r="BM60" i="37"/>
  <c r="BL60" i="37"/>
  <c r="BK60" i="37"/>
  <c r="BJ60" i="37"/>
  <c r="BI60" i="37"/>
  <c r="BH60" i="37"/>
  <c r="BG60" i="37"/>
  <c r="BF60" i="37"/>
  <c r="BE60" i="37"/>
  <c r="BD60" i="37"/>
  <c r="BC60" i="37"/>
  <c r="BB60" i="37"/>
  <c r="BA60" i="37"/>
  <c r="AZ60" i="37"/>
  <c r="AY60" i="37"/>
  <c r="AX60" i="37"/>
  <c r="AW60" i="37"/>
  <c r="AV60" i="37"/>
  <c r="AU60" i="37"/>
  <c r="AT60" i="37"/>
  <c r="AS60" i="37"/>
  <c r="AR60" i="37"/>
  <c r="AQ60" i="37"/>
  <c r="AP60" i="37"/>
  <c r="AM60" i="37"/>
  <c r="AL60" i="37"/>
  <c r="AK60" i="37"/>
  <c r="AJ60" i="37"/>
  <c r="AI60" i="37"/>
  <c r="AH60" i="37"/>
  <c r="AG60" i="37"/>
  <c r="Y60" i="37"/>
  <c r="X60" i="37"/>
  <c r="W60" i="37"/>
  <c r="V60" i="37"/>
  <c r="U60" i="37"/>
  <c r="T60" i="37"/>
  <c r="S60" i="37"/>
  <c r="R60" i="37"/>
  <c r="Q60" i="37"/>
  <c r="P60" i="37"/>
  <c r="O60" i="37"/>
  <c r="N60" i="37"/>
  <c r="M60" i="37"/>
  <c r="L60" i="37"/>
  <c r="K60" i="37"/>
  <c r="J60" i="37"/>
  <c r="I60" i="37"/>
  <c r="H60" i="37"/>
  <c r="G60" i="37"/>
  <c r="F60" i="37"/>
  <c r="E60" i="37"/>
  <c r="D60" i="37"/>
  <c r="C60" i="37"/>
  <c r="B60" i="37"/>
  <c r="BO59" i="37"/>
  <c r="BN59" i="37"/>
  <c r="AA59" i="37"/>
  <c r="Z59" i="37"/>
  <c r="BO58" i="37"/>
  <c r="BN58" i="37"/>
  <c r="AA58" i="37"/>
  <c r="Z58" i="37"/>
  <c r="BO57" i="37"/>
  <c r="BN57" i="37"/>
  <c r="AA57" i="37"/>
  <c r="Z57" i="37"/>
  <c r="BO56" i="37"/>
  <c r="BN56" i="37"/>
  <c r="AA56" i="37"/>
  <c r="Z56" i="37"/>
  <c r="BO55" i="37"/>
  <c r="BN55" i="37"/>
  <c r="AA55" i="37"/>
  <c r="Z55" i="37"/>
  <c r="BO54" i="37"/>
  <c r="BN54" i="37"/>
  <c r="AA54" i="37"/>
  <c r="Z54" i="37"/>
  <c r="BO53" i="37"/>
  <c r="BN53" i="37"/>
  <c r="AA53" i="37"/>
  <c r="Z53" i="37"/>
  <c r="BO52" i="37"/>
  <c r="BN52" i="37"/>
  <c r="AA52" i="37"/>
  <c r="Z52" i="37"/>
  <c r="BO51" i="37"/>
  <c r="BN51" i="37"/>
  <c r="AA51" i="37"/>
  <c r="Z51" i="37"/>
  <c r="BO50" i="37"/>
  <c r="BN50" i="37"/>
  <c r="AA50" i="37"/>
  <c r="Z50" i="37"/>
  <c r="BO49" i="37"/>
  <c r="BN49" i="37"/>
  <c r="AA49" i="37"/>
  <c r="Z49" i="37"/>
  <c r="BO48" i="37"/>
  <c r="BN48" i="37"/>
  <c r="AA48" i="37"/>
  <c r="Z48" i="37"/>
  <c r="BO47" i="37"/>
  <c r="BN47" i="37"/>
  <c r="AA47" i="37"/>
  <c r="Z47" i="37"/>
  <c r="BO46" i="37"/>
  <c r="BN46" i="37"/>
  <c r="AA46" i="37"/>
  <c r="Z46" i="37"/>
  <c r="BO45" i="37"/>
  <c r="BN45" i="37"/>
  <c r="AA45" i="37"/>
  <c r="Z45" i="37"/>
  <c r="BO44" i="37"/>
  <c r="BN44" i="37"/>
  <c r="AA44" i="37"/>
  <c r="Z44" i="37"/>
  <c r="BO43" i="37"/>
  <c r="BN43" i="37"/>
  <c r="AA43" i="37"/>
  <c r="Z43" i="37"/>
  <c r="BO42" i="37"/>
  <c r="BN42" i="37"/>
  <c r="AA42" i="37"/>
  <c r="Z42" i="37"/>
  <c r="BO41" i="37"/>
  <c r="BN41" i="37"/>
  <c r="AA41" i="37"/>
  <c r="Z41" i="37"/>
  <c r="BO40" i="37"/>
  <c r="BN40" i="37"/>
  <c r="AA40" i="37"/>
  <c r="Z40" i="37"/>
  <c r="BO39" i="37"/>
  <c r="BO60" i="37"/>
  <c r="BN39" i="37"/>
  <c r="BN60" i="37"/>
  <c r="AA39" i="37"/>
  <c r="AA60" i="37"/>
  <c r="Z39" i="37"/>
  <c r="Z60" i="37"/>
  <c r="BN12" i="37"/>
  <c r="BO12" i="37"/>
  <c r="BN13" i="37"/>
  <c r="BO13" i="37"/>
  <c r="BN14" i="37"/>
  <c r="BO14" i="37"/>
  <c r="BN15" i="37"/>
  <c r="BO15" i="37"/>
  <c r="BN16" i="37"/>
  <c r="BO16" i="37"/>
  <c r="BN17" i="37"/>
  <c r="BO17" i="37"/>
  <c r="BN18" i="37"/>
  <c r="BO18" i="37"/>
  <c r="BN19" i="37"/>
  <c r="BO19" i="37"/>
  <c r="BN20" i="37"/>
  <c r="BO20" i="37"/>
  <c r="BN21" i="37"/>
  <c r="BO21" i="37"/>
  <c r="BN22" i="37"/>
  <c r="BO22" i="37"/>
  <c r="BN23" i="37"/>
  <c r="BO23" i="37"/>
  <c r="BN24" i="37"/>
  <c r="BO24" i="37"/>
  <c r="BN25" i="37"/>
  <c r="BO25" i="37"/>
  <c r="BN26" i="37"/>
  <c r="BO26" i="37"/>
  <c r="BN27" i="37"/>
  <c r="BO27" i="37"/>
  <c r="BN28" i="37"/>
  <c r="BO28" i="37"/>
  <c r="BN29" i="37"/>
  <c r="BO29" i="37"/>
  <c r="BN30" i="37"/>
  <c r="BO30" i="37"/>
  <c r="BN31" i="37"/>
  <c r="BO31" i="37"/>
  <c r="BN11" i="37"/>
  <c r="BN32" i="37"/>
  <c r="BO11" i="37"/>
  <c r="BO32" i="37"/>
  <c r="AA12" i="37"/>
  <c r="AA13" i="37"/>
  <c r="AA14" i="37"/>
  <c r="AA15" i="37"/>
  <c r="AA16" i="37"/>
  <c r="AA17" i="37"/>
  <c r="AA18" i="37"/>
  <c r="AA19" i="37"/>
  <c r="AA20" i="37"/>
  <c r="AA21" i="37"/>
  <c r="AA22" i="37"/>
  <c r="AA23" i="37"/>
  <c r="AA24" i="37"/>
  <c r="AA25" i="37"/>
  <c r="AA26" i="37"/>
  <c r="AA27" i="37"/>
  <c r="AA28" i="37"/>
  <c r="AA29" i="37"/>
  <c r="AA30" i="37"/>
  <c r="AA31" i="37"/>
  <c r="AA11" i="37"/>
  <c r="AA32" i="37"/>
  <c r="Z12" i="37"/>
  <c r="Z13" i="37"/>
  <c r="Z14" i="37"/>
  <c r="Z15" i="37"/>
  <c r="Z16" i="37"/>
  <c r="Z17" i="37"/>
  <c r="Z18" i="37"/>
  <c r="Z19" i="37"/>
  <c r="Z20" i="37"/>
  <c r="Z21" i="37"/>
  <c r="Z22" i="37"/>
  <c r="Z23" i="37"/>
  <c r="Z24" i="37"/>
  <c r="Z25" i="37"/>
  <c r="Z26" i="37"/>
  <c r="Z27" i="37"/>
  <c r="Z28" i="37"/>
  <c r="Z29" i="37"/>
  <c r="Z30" i="37"/>
  <c r="Z31" i="37"/>
  <c r="Z11" i="37"/>
  <c r="Z32" i="37"/>
  <c r="C32" i="37"/>
  <c r="D32" i="37"/>
  <c r="E32" i="37"/>
  <c r="F32" i="37"/>
  <c r="G32" i="37"/>
  <c r="H32" i="37"/>
  <c r="I32" i="37"/>
  <c r="J32" i="37"/>
  <c r="K32" i="37"/>
  <c r="L32" i="37"/>
  <c r="M32" i="37"/>
  <c r="N32" i="37"/>
  <c r="O32" i="37"/>
  <c r="P32" i="37"/>
  <c r="Q32" i="37"/>
  <c r="R32" i="37"/>
  <c r="S32" i="37"/>
  <c r="T32" i="37"/>
  <c r="U32" i="37"/>
  <c r="V32" i="37"/>
  <c r="W32" i="37"/>
  <c r="X32" i="37"/>
  <c r="Y32" i="37"/>
  <c r="AG32" i="37"/>
  <c r="AH32" i="37"/>
  <c r="AI32" i="37"/>
  <c r="AJ32" i="37"/>
  <c r="AK32" i="37"/>
  <c r="AL32" i="37"/>
  <c r="AM32" i="37"/>
  <c r="B32" i="37"/>
  <c r="CA32" i="37"/>
  <c r="BZ32" i="37"/>
  <c r="BY32" i="37"/>
  <c r="BX32" i="37"/>
  <c r="BW32" i="37"/>
  <c r="BV32" i="37"/>
  <c r="BM32" i="37"/>
  <c r="BL32" i="37"/>
  <c r="BK32" i="37"/>
  <c r="BJ32" i="37"/>
  <c r="BI32" i="37"/>
  <c r="BH32" i="37"/>
  <c r="BG32" i="37"/>
  <c r="BF32" i="37"/>
  <c r="BE32" i="37"/>
  <c r="BD32" i="37"/>
  <c r="BC32" i="37"/>
  <c r="BB32" i="37"/>
  <c r="BA32" i="37"/>
  <c r="AZ32" i="37"/>
  <c r="AY32" i="37"/>
  <c r="AX32" i="37"/>
  <c r="AW32" i="37"/>
  <c r="AV32" i="37"/>
  <c r="AU32" i="37"/>
  <c r="AT32" i="37"/>
  <c r="AS32" i="37"/>
  <c r="AR32" i="37"/>
  <c r="AQ32" i="37"/>
  <c r="AP32" i="37"/>
  <c r="P29" i="1"/>
  <c r="P32" i="1"/>
  <c r="P34" i="1"/>
  <c r="P35" i="1"/>
  <c r="P36" i="1"/>
  <c r="P37" i="1"/>
  <c r="P38" i="1"/>
  <c r="P39" i="1"/>
  <c r="N4" i="20"/>
  <c r="N3" i="20"/>
  <c r="F8" i="20"/>
  <c r="F7" i="20"/>
  <c r="J7" i="20"/>
  <c r="J6" i="20"/>
  <c r="J5" i="20"/>
  <c r="J4" i="20"/>
  <c r="J3" i="20"/>
  <c r="F6" i="20"/>
  <c r="F5" i="20"/>
  <c r="F4" i="20"/>
  <c r="F3" i="20"/>
  <c r="P33" i="1"/>
  <c r="P25"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0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0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0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1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1" shapeId="0" xr:uid="{00000000-0006-0000-01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1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200-000001000000}">
      <text>
        <r>
          <rPr>
            <sz val="11"/>
            <color indexed="8"/>
            <rFont val="Calibri"/>
            <family val="2"/>
          </rPr>
          <t xml:space="preserve">Microsoft Office User:
</t>
        </r>
        <r>
          <rPr>
            <sz val="11"/>
            <color indexed="8"/>
            <rFont val="Calibri"/>
            <family val="2"/>
          </rPr>
          <t xml:space="preserve">Corresponde a la magnitud programada en coherencia con la unidad de medida de la meta proyecto. </t>
        </r>
      </text>
    </comment>
    <comment ref="Q32" authorId="1" shapeId="0" xr:uid="{00000000-0006-0000-0200-000002000000}">
      <text>
        <r>
          <rPr>
            <sz val="11"/>
            <color indexed="8"/>
            <rFont val="Calibri"/>
            <family val="2"/>
          </rPr>
          <t xml:space="preserve">OFICINA ASESORA DE PLANEACIÓN:
</t>
        </r>
        <r>
          <rPr>
            <sz val="11"/>
            <color indexed="8"/>
            <rFont val="Calibri"/>
            <family val="2"/>
          </rPr>
          <t xml:space="preserve">Máximo de caracteres Avances y logros:  2.000 (Incluidos espacios)
</t>
        </r>
        <r>
          <rPr>
            <sz val="11"/>
            <color indexed="8"/>
            <rFont val="Calibri"/>
            <family val="2"/>
          </rPr>
          <t xml:space="preserve">Máximo de caracteres Retrasos y alternativas de solución: 1.000 (Incluidos espacios)
</t>
        </r>
        <r>
          <rPr>
            <sz val="11"/>
            <color indexed="8"/>
            <rFont val="Calibri"/>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3000000}">
      <text>
        <r>
          <rPr>
            <sz val="11"/>
            <color indexed="8"/>
            <rFont val="Calibri"/>
            <family val="2"/>
          </rPr>
          <t xml:space="preserve">Microsoft Office User:
</t>
        </r>
        <r>
          <rPr>
            <sz val="11"/>
            <color indexed="8"/>
            <rFont val="Calibri"/>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4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4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4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
  </authors>
  <commentList>
    <comment ref="C32" authorId="0" shapeId="0" xr:uid="{00000000-0006-0000-0300-000001000000}">
      <text>
        <r>
          <rPr>
            <sz val="11"/>
            <color indexed="8"/>
            <rFont val="Calibri"/>
            <family val="2"/>
          </rPr>
          <t xml:space="preserve">Microsoft Office User:
</t>
        </r>
        <r>
          <rPr>
            <sz val="11"/>
            <color indexed="8"/>
            <rFont val="Calibri"/>
            <family val="2"/>
          </rPr>
          <t xml:space="preserve">Corresponde a la magnitud programada en coherencia con la unidad de medida de la meta proyecto. </t>
        </r>
      </text>
    </comment>
    <comment ref="Q32" authorId="1" shapeId="0" xr:uid="{00000000-0006-0000-0300-000002000000}">
      <text>
        <r>
          <rPr>
            <sz val="11"/>
            <color indexed="8"/>
            <rFont val="Calibri"/>
            <family val="2"/>
          </rPr>
          <t xml:space="preserve">OFICINA ASESORA DE PLANEACIÓN:
</t>
        </r>
        <r>
          <rPr>
            <sz val="11"/>
            <color indexed="8"/>
            <rFont val="Calibri"/>
            <family val="2"/>
          </rPr>
          <t xml:space="preserve">Máximo de caracteres Avances y logros:  2.000 (Incluidos espacios)
</t>
        </r>
        <r>
          <rPr>
            <sz val="11"/>
            <color indexed="8"/>
            <rFont val="Calibri"/>
            <family val="2"/>
          </rPr>
          <t xml:space="preserve">Máximo de caracteres Retrasos y alternativas de solución: 1.000 (Incluidos espacios)
</t>
        </r>
        <r>
          <rPr>
            <sz val="11"/>
            <color indexed="8"/>
            <rFont val="Calibri"/>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300-000003000000}">
      <text>
        <r>
          <rPr>
            <sz val="11"/>
            <color indexed="8"/>
            <rFont val="Calibri"/>
            <family val="2"/>
          </rPr>
          <t xml:space="preserve">Microsoft Office User:
</t>
        </r>
        <r>
          <rPr>
            <sz val="11"/>
            <color indexed="8"/>
            <rFont val="Calibri"/>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W5" authorId="0" shapeId="0" xr:uid="{00000000-0006-0000-05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500-000002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5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B11" authorId="0" shapeId="0" xr:uid="{00000000-0006-0000-0500-000004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J11" authorId="0" shapeId="0" xr:uid="{00000000-0006-0000-0500-000005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K11" authorId="0" shapeId="0" xr:uid="{00000000-0006-0000-0500-000006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L11" authorId="0" shapeId="0" xr:uid="{00000000-0006-0000-0500-000007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O11" authorId="0" shapeId="0" xr:uid="{00000000-0006-0000-0500-000008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U11" authorId="0" shapeId="0" xr:uid="{00000000-0006-0000-0500-000009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sharedStrings.xml><?xml version="1.0" encoding="utf-8"?>
<sst xmlns="http://schemas.openxmlformats.org/spreadsheetml/2006/main" count="1512" uniqueCount="534">
  <si>
    <t>SECRETARÍA DISTRITAL DE LA MUJER</t>
  </si>
  <si>
    <t>Código: DE-FO-05</t>
  </si>
  <si>
    <t xml:space="preserve">DIRECCIONAMIENTO ESTRATEGICO </t>
  </si>
  <si>
    <t>Versión: 08</t>
  </si>
  <si>
    <t xml:space="preserve">FORMULACIÓN Y SEGUIMIENTO  PLAN DE ACCIÓN </t>
  </si>
  <si>
    <t>Fecha de Emisión: 4 de enero de 2022</t>
  </si>
  <si>
    <t>Página 1 de 3</t>
  </si>
  <si>
    <t>PERIODO REPORTADO</t>
  </si>
  <si>
    <t>FECHA DE REPORTE</t>
  </si>
  <si>
    <t>TIPO DE REPORTE</t>
  </si>
  <si>
    <t>FORMULACION</t>
  </si>
  <si>
    <t>ACTUALIZACION</t>
  </si>
  <si>
    <t>X</t>
  </si>
  <si>
    <t>SEGUIMIENTO</t>
  </si>
  <si>
    <t>NOMBRE DEL PROYECTO</t>
  </si>
  <si>
    <t>7738 - Implementación de las Políticas Públicas lideradas por la Secretaría de la Mujer y Transversalización de género para promover igualdad, desarrollo de capacidades y reconocimiento de las mujeres en Bogotá</t>
  </si>
  <si>
    <t>PROPÓSITO</t>
  </si>
  <si>
    <t>1- Hacer un nuevo contrato social con igualdad de oportunidades para la inclusión social, productiva y política</t>
  </si>
  <si>
    <t>LOGRO</t>
  </si>
  <si>
    <t>3 - 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</si>
  <si>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</si>
  <si>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5 - Promoción de la igualdad, el desarrollo de capacidades y el reconocimiento de las mujeres</t>
  </si>
  <si>
    <t>DESCRIPCIÓN DE LA META (ACTIVIDAD MGA)</t>
  </si>
  <si>
    <t>1 - Acompañar técnicamente a 15 sectores de la Administración Distrital en la inclusión del enfoque de género en las políticas, planes,  programas y proyectos así como en su cultura organizacional e institucional</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</si>
  <si>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</si>
  <si>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</si>
  <si>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</si>
  <si>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</si>
  <si>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</si>
  <si>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</si>
  <si>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</si>
  <si>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</si>
  <si>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</si>
  <si>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</si>
  <si>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</si>
  <si>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</si>
  <si>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</si>
  <si>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SEP</t>
  </si>
  <si>
    <t>OCT</t>
  </si>
  <si>
    <t>NOV</t>
  </si>
  <si>
    <t>DIC</t>
  </si>
  <si>
    <t>TOTAL</t>
  </si>
  <si>
    <t>AVANCE</t>
  </si>
  <si>
    <t>PROGRAMACION DE COMPROMISOS</t>
  </si>
  <si>
    <t>COMPROMISOS</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</si>
  <si>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</si>
  <si>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</si>
  <si>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</si>
  <si>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</si>
  <si>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</si>
  <si>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</si>
  <si>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</si>
  <si>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N/A</t>
  </si>
  <si>
    <t>Los valores de reservas presupuestales corresponden a la adición de los contratos de prestación de servicios N° 20, 304 y 305 de 2021 hasta el 11 de enero de 2022 para realización de informes de cierre y avance en la etapa contractual de la vigencia 2022; así mismo existe un saldo por la adición y prórroga del contrato N°724 de 2021 de operador logístico. Por lo anterior, los giros de las reservas presupuestales se verán reflejados a partir del mes de febrero de 2022</t>
  </si>
  <si>
    <t>REPORTE METAS VIGENCIA (Ejecución vigencia)</t>
  </si>
  <si>
    <t xml:space="preserve">DESCRIPCIÓN DE LA META (ACTIVIDAD) </t>
  </si>
  <si>
    <t>PONDERACIÓN META</t>
  </si>
  <si>
    <t xml:space="preserve">AVANCE DE META </t>
  </si>
  <si>
    <t>DESCRIPCIÓN CUALITATIVA DEL AVANCE POR META</t>
  </si>
  <si>
    <t>Avances y Logros (2.000 caracteres)</t>
  </si>
  <si>
    <t>Retrasos y Alternativas de solución (1.000 caracteres)</t>
  </si>
  <si>
    <t>Beneficios</t>
  </si>
  <si>
    <t>Programación</t>
  </si>
  <si>
    <t xml:space="preserve">No se presentaron retrasos ni dificultades </t>
  </si>
  <si>
    <t xml:space="preserve">*Beneficiarios/as: las personas contratistas y funcionarias de las entidades públicas del Distrito y de  forma indirecta la Mujeres desde  sus  diversidades de Bogotá D.C.
**Beneficios: Conocimiento e insumos técnicos y metododológicos para la transversalización del enfoque de género de manera que se favorezca la adecuación institucional, la transformación de la cultura organizacional y la garantia de derechos de las mujeres desde la misionalidad de cada uno de los sectores de la Administración Distrital. </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</si>
  <si>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</si>
  <si>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</si>
  <si>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</si>
  <si>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</si>
  <si>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</si>
  <si>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</si>
  <si>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</si>
  <si>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</si>
  <si>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</si>
  <si>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</si>
  <si>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</si>
  <si>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</si>
  <si>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</si>
  <si>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</si>
  <si>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</si>
  <si>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</si>
  <si>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</si>
  <si>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</si>
  <si>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</si>
  <si>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</si>
  <si>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1.Realizar el acompañamiento técnico para la definición de acciones de la Estrategia de Transversalización del Enfoque de Género, el Plan de Igualdad de Oportunidades para la Equidad de Género y los logros de transversalización en los 15 sectores. </t>
  </si>
  <si>
    <r>
      <t>2.Realizar acompañamiento técnico para la implementación del enfoque de género en acciones para la adecuación y transformación de la cultura institucional de los sectores de la administración distrital, sus entidades adscritas y vinculadas</t>
    </r>
    <r>
      <rPr>
        <sz val="11"/>
        <color indexed="10"/>
        <rFont val="Times New Roman"/>
        <family val="1"/>
      </rPr>
      <t xml:space="preserve">.  </t>
    </r>
  </si>
  <si>
    <t>SAL: Documento técnico plan de bienestar Subred sur. MOV: Documento Técnico para la incorporación del enfoque de género en la Operadora Distrital de Transporte.  MOV: Concepto técnico Política de género para el talento humano</t>
  </si>
  <si>
    <r>
      <t>3. Realizar el acompañamiento técnico para la implementación de acciones, en el marco de la transversalización del enfoque de género en la labor misional de los sectores de la administración distrital, sus entidades adscritas y vinculadas</t>
    </r>
    <r>
      <rPr>
        <sz val="11"/>
        <color indexed="10"/>
        <rFont val="Times New Roman"/>
        <family val="1"/>
      </rPr>
      <t xml:space="preserve">.  </t>
    </r>
  </si>
  <si>
    <t xml:space="preserve">INT- SAL: Propuesta de salud mental CODFA. SEG: Ficha metodológica y presentación Casa Libertad. HAC: Documento Técnico caracterización mujeres loteras de la Lotería de Bogotá. 
</t>
  </si>
  <si>
    <t xml:space="preserve">4. Elaborar documentos, manuales, lineamientos, informes y guías para la implementación de la estrategia de transversalización del enfoque de género para la adecuación y transformación de la cultura organizacional de los 15 sectores de la administración distrital. </t>
  </si>
  <si>
    <t xml:space="preserve">Para el mes de febrero no se reporta avance, debido a que no hay programación frente a esta actividad. </t>
  </si>
  <si>
    <t>5. Apoyar la implementación del TPIEG a través  de la mesa tripartita entre SDP, SDH y SDMujer (aportes a documento, correalización de informes, participación en mesas, sensibilizaciones)</t>
  </si>
  <si>
    <t>6. Llevar a cabo el diseño y ejecución del sello de igualdad y equidad de género</t>
  </si>
  <si>
    <t>*Incluir tantas filas sean necesarias</t>
  </si>
  <si>
    <t>4 - Realizar el seguimiento de 2 Políticas Públicas lideradas por la Secretaría Distrital de la Mujer</t>
  </si>
  <si>
    <t>Los valores de reservas presupuestales corresponden a la adición de los contratos de prestación de servicios N° 20, 304 y 305 de 2021 hasta el 11 de enero de 2022 para realización de informes de cierre y avance en la etapa contractual de la vigencia 2022; así mismo existe un saldo por la adición y prórroga del contrato N°724 de 2021 de operador logístico., contrato de fotocopiado que tiene vigencia hasta el mes de marzo de 2022 y un saldo pendiente de girar por la compra de computadores contratado a través de la tienda virtual del Estado Colombiano por medio del Acuerdo Marco de Precios No. CCE-925-AMP-2019. Por lo anterior, los giros de las reservas presupuestales se verán reflejados a partir del mes de febrero de 2022</t>
  </si>
  <si>
    <t>Se realizó ajuste del documento Balance de la implementación de la PPMyEG: PIOEG, con corte a sep de 2021 a remitirse al CDPS y al Concejo de Bogotá. Se realizó revisión, análisis y consolidación del reporte de logros de transversalización de género a corte del 31 de dic 2021, así como la proyección del informe final logros de transversalización de género, vigencia 2021. 
Se realizó consolidación de las matrices de plan acción de la PPMyEG 2021 conforme a los reportes oficiales recibidos a corte del 31 de enero.
Se realizó retroalimentación a los reportes oficiales recibidos de los planes de acción de la PPASP  y PPMyEG, así como asistencia técnica al equipo de referentas de género frente a la retroalimentación del PIOEG y ETG. Se realizó acompañamiento técnico a las mesas de implementación de la PPMyEG incorporando en la agenda recomendaciones generales asociadas a la cualificación de los reportes de los planes de acción
Se acompañó técnicamente la revisión de la concertación de los logros de transversalización de género 2022. Se socializó en la UTA el avance de las políticas públicas que lidera la Sdmujer correspondiente al seguimiento de los años 2020 y 2021</t>
  </si>
  <si>
    <t>No se presentaron retrasos</t>
  </si>
  <si>
    <t>A través de las acciones desarrolladas la ciudadanía tiene acceso a información oportuna, de calidad y completa sobre los avances en la implementación y ejecución de lo concertado en los planes de acción de la PPMyEG y PPASP. De igual manera, los sectores cualifican sus reportes conforme los lineamientos de seguimiento de la SDP.</t>
  </si>
  <si>
    <t>No</t>
  </si>
  <si>
    <t>7. Realizar el seguimiento, la verificación, consolidación, análisis y reporte de información relacionada con la implementación de la Política Pública de Mujeres y Equidad de Género,  a partir de su plan de acción, y la implementación de los productos a cargo de la DDDP: la Estrategia de Transversalización de Género y del Plan de Igualdad de Oportunidades para la Equidad de Genero</t>
  </si>
  <si>
    <t xml:space="preserve">Se realizó ajuste del documento Balance de la implementación de la PPMyEG: PIOEG con corte a sep de 2021 a remitirse al CDPS y al Concejo de Bogotá. Se realizó revisión, análisis y consolidación del reporte de logros de transversalización de género a corte del 31 de dic 2021, así como la proyección del informe final logros de transversalización de género, vigencia 2021 y se acompañó técnicamente la revisión de la concertación de los logros de transversalización de género 2022.
Se realizó la retroalimentación al reporte de plan de acción IV Trimestre 2021 de la PPMyEG, conforme a los reportes oficiales recibidos por los sectores, pendiente la recepción del reporte del Sector Desarrollo Económico.
Se realizó consolidación de las matrices de plan acción de la PPMyEG 2021 conforme a los reportes oficiales recibidos a corte del 31 de enero.
Se realizó acompañamiento técnico a las mesas de implementación de la PPMyEG incorporando en la agenda recomendaciones generales asociadas a la cualificación de los reportes de los planes de acción
Se socializó en la UTA el avance de las políticas públicas que lidera la Sdmujer correspondiente al seguimiento de los años 2020 y 2021
</t>
  </si>
  <si>
    <t>8. Realizar el seguimiento, la verificación, consolidación, análisis y reporte de información relacionada con la implementación de la Política Pública de Actividades Sexuales Pagadas,  a partir de su plan de acción.</t>
  </si>
  <si>
    <t>Se realizó retroalimentación al reporte de plan de acción de la PPASP del IV trimestre de los sectores responsables y corresponsables de su implementación, a excepción del reporte del Sector de Desarrollo Económico quien a la fecha no ha entregado seguimiento.
 Se realizó consolidación de las matrices de plan acción de la PPASP 2021 conforme a los reportes oficiales recibidos a corte del 31 de enero.</t>
  </si>
  <si>
    <t>9. Elaborar documento guía metodológica sobre el seguimiento  con enfoque de género</t>
  </si>
  <si>
    <t>5 - Acompañar el 100% la incorporación del enfoque de género y  la implementación de siete derechos de la PPMyEG</t>
  </si>
  <si>
    <t>Durante el período no hubo retrasos</t>
  </si>
  <si>
    <t xml:space="preserve">Las metodologías de sensibilización sobre enfoques y derechos aportan al reconocimiento de los derechos de las mujeres y a eliminar los estereotipos de género asociados a discriminaciones y violencias contra ellas. 
Los documentos técnicos aportan a la implementación del enfoque de género por parte de las entidades distritales y otros actores clave  y a la toma de decisiones respecto a planes, programas, proyectos y estrategias que garanticen los derechos de las mujeres y promuevan la equidad de género en el Distrito Capital. 
 La propuesta de PIOEG permite a las entidades distritales implementar acciones afirmativas dirigidas a garantizar la equidad de género para las mujeres en sus diferencias y diversidad. </t>
  </si>
  <si>
    <t>10. Coordinar y acompañar el desarrollo de estrategias que contribuyan a la implementación de 7 derechos de la PPMyEG en las entidades de la administración distrital, así como con universidades, sector privado, ONGs y sociedad civil</t>
  </si>
  <si>
    <t>11. Elaborar material pedagógico y metodológico para los procesos de información y sensibilización a los 15 sectores de la administración distrital e implementarlo, con el fin de incorporar el enfoque de género y los 7 derechos priorizados en la PPMyEG a cargo de la Dirección de Derechos y Diseño de Política</t>
  </si>
  <si>
    <r>
      <t>7D:</t>
    </r>
    <r>
      <rPr>
        <sz val="11"/>
        <rFont val="Times New Roman"/>
        <family val="1"/>
      </rPr>
      <t xml:space="preserve"> Propuesta estructura metodologías. Propuesta temas clave equipo derechos DDDP. Diseño formulario identificación temas clave por sector para diligenciamiento equipo asistencia técnica DDDP. Análisis información e identificación preliminar temas clave por sector, para posterior concertación con equipo de asistencia técnica DDDP.</t>
    </r>
  </si>
  <si>
    <t>12. Elaborar material pedagógico y desarrollar procesos de información y sensibilización al Consejo Consultivo de Mujeres y otras instancias y actores clave en la implementación relacionados con los derechos de la PPMyEG: a la paz y convivencia con equidad de género; trabajo en condiciones de igualdad y dignidad; educación con equidad de género; salud plena; cultura libre de sexismo; hábitat y vivienda dignas y participación y representación con equidad</t>
  </si>
  <si>
    <t>13. Realizar acciones para la conmemoración de fechas emblemáticas en relación con la garantía de los 7 derechos de la PPMyEG (8 de Marzo, 28 de Mayo, 21 de junio, 22 de Julio, 28 de Septiembre, 10 de Diciembre (DDHH), semana paz)</t>
  </si>
  <si>
    <r>
      <t xml:space="preserve">8M: </t>
    </r>
    <r>
      <rPr>
        <u/>
        <sz val="11"/>
        <rFont val="Times New Roman"/>
        <family val="1"/>
      </rPr>
      <t>Trabajo:</t>
    </r>
    <r>
      <rPr>
        <sz val="11"/>
        <rFont val="Times New Roman"/>
        <family val="1"/>
      </rPr>
      <t xml:space="preserve"> Construcción documento de sentido 8M, aprobado por Comunicaciones. </t>
    </r>
    <r>
      <rPr>
        <u/>
        <sz val="11"/>
        <rFont val="Times New Roman"/>
        <family val="1"/>
      </rPr>
      <t>TID-PRIV</t>
    </r>
    <r>
      <rPr>
        <sz val="11"/>
        <rFont val="Times New Roman"/>
        <family val="1"/>
      </rPr>
      <t xml:space="preserve">: Construcción documento para el blog de Pacto Global sobre 8M. </t>
    </r>
    <r>
      <rPr>
        <u/>
        <sz val="11"/>
        <rFont val="Times New Roman"/>
        <family val="1"/>
      </rPr>
      <t>TID-PRIV-PyR</t>
    </r>
    <r>
      <rPr>
        <sz val="11"/>
        <rFont val="Times New Roman"/>
        <family val="1"/>
      </rPr>
      <t xml:space="preserve">: Concertación de apoyo y elaboración de material para eventos de conmemoración a realizarse en marzo en coordinación con el DASCD: conversatorio virtual sobre el 8M y la importancia de la redistribución del cuidado y conversatorio presencial “evolución de los derechos de las mujeres: historia, perspectiva y análisis”. </t>
    </r>
    <r>
      <rPr>
        <u/>
        <sz val="11"/>
        <rFont val="Times New Roman"/>
        <family val="1"/>
      </rPr>
      <t>SP-PRIV</t>
    </r>
    <r>
      <rPr>
        <sz val="11"/>
        <rFont val="Times New Roman"/>
        <family val="1"/>
      </rPr>
      <t xml:space="preserve">: Concertación apoyo conversatorio presencial de United Airlines.  </t>
    </r>
  </si>
  <si>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</si>
  <si>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</si>
  <si>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</si>
  <si>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</si>
  <si>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</si>
  <si>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</si>
  <si>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</si>
  <si>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</si>
  <si>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</si>
  <si>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</si>
  <si>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</si>
  <si>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</si>
  <si>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</si>
  <si>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</si>
  <si>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</si>
  <si>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</si>
  <si>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</si>
  <si>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6 - Acompañar el 100 por ciento  la implementación de las  Políticas Públicas de PPMYEG y PPASP y de los productos que la SDMujer es responsable</t>
  </si>
  <si>
    <t>Durante los meses de enero y febrero se realizaron 5 jornadas de socialización de la PPMyEG con las candidatas al proceso eleccionario del CCM funcionarios y funcionarias del sector Integración Social, igualmente se desarrollaron 23 mesas de trabajo para el acompañamiento técnico a la implementación de la PPASP y 16 mesas para la implementación de la PPMyEG con sectores responsables de productos. Se desarrollaron 10 mesas de trabajo con sectores que solicitaron ajustes a productos de la PPASP para vincular las observaciones del Comité Técnico del CONPES. De otro lado, se remitió el documento de corresponsabilidad de la SdMujer en la PP de Salud Mental, y se dio respuesta a 9 solicitudes de seguimiento de políticas públicas distritales en las que la entidad tiene responsabilidad</t>
  </si>
  <si>
    <t>No se presentaron retrasos a la ejecución durante el mes de enero</t>
  </si>
  <si>
    <t xml:space="preserve"> </t>
  </si>
  <si>
    <t>14. Apoyar técnicamente la implementación y socialización de la Política Pública de Mujeres y Equidad de Género - PPMYEG-.</t>
  </si>
  <si>
    <t>Durante los meses de enero y febrero se realizaron 5 jornadas de socialización la PPMyEG: 2 jornadas con candidatas al proceso eleccionario del Consejo Consultivo de Mujeres y 3 jornadas en el marco de las sesiones de inducción y reinducción de la Secretaría Distrital de Integración Social. En el mes de febrero se desarrollaron 16 mesas técnicas de implementación de la PPMYEG con los siguientes sectores: Salud, Desarrollo Económico, Movilidad, educación, Gestión Pública, Gestió Jurídica, Gobierno, Hacienda, Planeación, Ambiente, Hábitat, Seguridad, Integracción Social, Cultura y 2 con el sector Mujeres.</t>
  </si>
  <si>
    <t xml:space="preserve">15. Apoyar técnicamente la implementación y socialización de la Pública de Actividades Sexuales Pagadas -PPASP-. </t>
  </si>
  <si>
    <t>Durante los meses de enero y febrero se realizaron 20 mesas de trabajo con sectores responsables de productos del plan de acción de la PPASP como parte del proceso de acompañamiento a la implementación  En el mes de febrero se realizó 1 jornada de socialización de la PPASP con el personal de la MEBOG; y 10 mesas de trabajo con sectores que solicitarone ajustes en la PPASP para la incorporación de las observaciones realizadas por el comité técnico del CONPES para la actualización del Plan de Acción de esta Política.</t>
  </si>
  <si>
    <t xml:space="preserve">16. Brindar acompañamiento técnico en el ciclo de política pública (de acuerdo a la guía de la SDP) a través del desarrollo de conceptos técnicos de inclusión de enfoque de género, reporte de productos a cargo de la SDMujer de políticas públicas distritales y acompañamiento en formulación de productos para nuevas políticas públicas. </t>
  </si>
  <si>
    <t>En el mes de enero se emitió 1 concepto técnico para la PP de Salud Mental, estableciendo la corresponsabilidad en productos del plan de acción por parte del sector Mujeres. Durante los meses de enero y febrero se realizaron  8 reportes de seguimiento de políticas públicas distritales de: Adultez, Familias, Fenómeno de Habitabilidad en Calle, Transparencia Integridad y no Tolerancia con la Corrupción, Servicio a la Ciudadanía, Juventud, Economía Cultural, y Ruralidad; y se elaboraron 4  informes: Informe de Balance Social de la Política Pública de Familias, Informe anual del Sistema de Monitoreo de las Condiciones de Vida de la Infancia y la Adolescencia de Bogotá D.C., Informe de gestión de  Política Pública para las Familias y el Informe Cualitatitvo de la Política Pública de Fenómeno de Habitabilidad en Calle</t>
  </si>
  <si>
    <t>FORMULACIÓN Y SEGUIMIENTO PLAN DE ACCIÓN</t>
  </si>
  <si>
    <t>Página 2 de 3</t>
  </si>
  <si>
    <t xml:space="preserve">PROGRAMACIÓN </t>
  </si>
  <si>
    <t>DESCRIPCIÓN CUALITATIVA DEL AVANCE</t>
  </si>
  <si>
    <t>RETRASOS Y FACTORES LIMITANTES PARA EL CUMPLIMIENTO</t>
  </si>
  <si>
    <t>SOLUCIONES PROPUESTAS PARA RESOLVER LOS RETRASOS Y FACTORES LIMITANTES PARA EL CUMPLIMIENTO</t>
  </si>
  <si>
    <t>PRODUCTO INSTITUCIONAL (PMR):</t>
  </si>
  <si>
    <t xml:space="preserve">3. Igualdad de oportunidades y desarrollo de capacidades para las mujeres </t>
  </si>
  <si>
    <t>OBJETIVO ESTRATEGICO:</t>
  </si>
  <si>
    <t>3. Implementar de manera transversal el enfoque de género y las políticas públicas lideradas por la SdMujer, en los 15 sectores de la administración distrital</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</si>
  <si>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</si>
  <si>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</si>
  <si>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</si>
  <si>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</si>
  <si>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</si>
  <si>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</si>
  <si>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</si>
  <si>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</si>
  <si>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</si>
  <si>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</si>
  <si>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</si>
  <si>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</si>
  <si>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</si>
  <si>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</si>
  <si>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</si>
  <si>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</si>
  <si>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</si>
  <si>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</si>
  <si>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</si>
  <si>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</si>
  <si>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</si>
  <si>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FÍSICA</t>
  </si>
  <si>
    <t>AVANCE %</t>
  </si>
  <si>
    <t>Implementar la política pública de mujeres y equidad de género en los sectores responsables del cumplimiento de su plan de acción 
(Meta 4 Y 6)"</t>
  </si>
  <si>
    <t>Política Pública de Mujeres y Equidad de Género implementada en articulación con los sectores responsables en su Plan de Acción</t>
  </si>
  <si>
    <t>Constante</t>
  </si>
  <si>
    <t>PPMyEG</t>
  </si>
  <si>
    <t xml:space="preserve">Formula: (Número de políticas públicas implementadas)
La meta de implementación de la Política Pública de Mujeres y Equidad de Género se realiza de manera constante en la Administración Distrital </t>
  </si>
  <si>
    <t>Mensual</t>
  </si>
  <si>
    <t>Informes de implementación de la Política Pública de Mujeres y Equidad de Género, solicitudes de seguimiento y retroalimentación trimestrales para la implementación de la PPMYEG, acompañamientos tecnicos realizados a los sectores de la administración distrital para la implementación de la PPMYEG</t>
  </si>
  <si>
    <t>Incorporar de manera transversal, en los 15 sectores de la administración distrital y en las localidades, el enfoque de género y de derechos de las mujeres (Meta 1  Y 5 )</t>
  </si>
  <si>
    <t>Estrategia de transversalización implementada en los 15 sectores de la Administración Distrital</t>
  </si>
  <si>
    <t>Estrategia</t>
  </si>
  <si>
    <t xml:space="preserve">Formula: (Número estrategias implementadas)
La meta de implementación de la estrategia de transversalización se realiza de manera constante en la Administración Distrital </t>
  </si>
  <si>
    <t xml:space="preserve">Informes, documentos de lineamientos, asctas de reunión y listados de asistencia </t>
  </si>
  <si>
    <t>Gestión de Polìticas Pùblicas</t>
  </si>
  <si>
    <t>Realizar fichas ciudadanas que registren los principales avances de la implementacion de la PPMyEG</t>
  </si>
  <si>
    <t>Número de fichas ciudadanas sobre la implementaciòn de la PPMyEG realizadas</t>
  </si>
  <si>
    <t>Ficha ciudadana</t>
  </si>
  <si>
    <t xml:space="preserve">Formula: (Número de fichas ciudadanas realizadas)
Documento presentado de forma pedagógica insumos para rendiciones de cuentas o ejercicios de control social. 
</t>
  </si>
  <si>
    <t>Semestral</t>
  </si>
  <si>
    <t>Documento</t>
  </si>
  <si>
    <t>No se presentan avances en el período, ya que esta actividad está programadas para iniciar en el mes de julio</t>
  </si>
  <si>
    <t>Realizar fichas ciudadanas que registren los principales avances de la implementacion de la PPASP</t>
  </si>
  <si>
    <t>Número de fichas ciudadanas sobre la implementaciòn de la PPASP realizadas</t>
  </si>
  <si>
    <t xml:space="preserve">Formula: Número de fichas ciudadanas realizadas.
Documento presentado de forma pedagógica insumos para rendiciones de cuentas o ejercicios de control social.
</t>
  </si>
  <si>
    <t xml:space="preserve">Transversalización del Enfoque de Género y Diferencial para las mujeres </t>
  </si>
  <si>
    <t>Avanzar en el diseño y apoyo técnico de la estrategia para la implementación de los siete derechos de la PPMyEG a cargo de la DDDP</t>
  </si>
  <si>
    <t>Porcentaje de avance en el diseño de la estrategia para la implementación de los siete derechos de la PPMyEG a cargo de la DDDP</t>
  </si>
  <si>
    <t>Porcentaje</t>
  </si>
  <si>
    <t xml:space="preserve">Formula: (Avance en el diseño e implentación de la estrategia realizado/ Avance en el diseño e implementación de la estrategia  programado)*100
Corresponde al diseño e implementación de una estrategia para los 7 derechos, para articulación con universidades y con sector privado </t>
  </si>
  <si>
    <t>Documentos de estrategias de articulación con universidades y con sector privado</t>
  </si>
  <si>
    <t>Avance documento estrategia transversalización en universidades; articulación DDDP, DEVAJ, Territorialización y OMEG para implementar estrategia universidades.
Avance documento estrategia transversalización y propuesta portafolio asistencia técnica sector privado. Articulación con Alianzas Estratégicas y 6 empresas para presentación estrategia transversalización.</t>
  </si>
  <si>
    <t>Avanzar en la elaboración e implementación de la caja de herramientas para la sensibilización a los sectores de la administración distrital sobre enfoque de género y 7 derechos de la PPMyEG a cargo de la DDDP.</t>
  </si>
  <si>
    <t>Porcentaje de avance en la elaboración e implementación de la caja de herramientas para sensibilización a los sectores de la administración distrital sobre enfoque de género y 7 derechos de la PPMyEG a cargo de la DDDP.</t>
  </si>
  <si>
    <t xml:space="preserve">Formula: (Avance en la elaboración e implementación de la caja de herramientas realizada/ Avance en la elaboración e implementación de la caja de herramientas programada)*100
 Caja de herramientas Diseño - Primer semestre
Implementación - Segundo semestre
</t>
  </si>
  <si>
    <t>1. Material metodológico y pedagógico diseñado
2. Evidencias de jornadas de implementación de material metodológico y pedagógico
3. Presentación o ayuda audiovisual</t>
  </si>
  <si>
    <t>Propuesta estructura metodologías. Propuesta temas clave equipo derechos DDDP. Diseño formulario identificación temas clave por sector. Análisis información e identificación preliminar temas clave por sector, para posterior concertación con equipo de asistencia técnica DDDP.</t>
  </si>
  <si>
    <t>Realizar el  proceso de información y sensibilización al Consejo Consultivo de Mujeres y otras instancias y actores clave en la implementación de los 7 derechos a cargo de la DDDP.</t>
  </si>
  <si>
    <t>Porcentaje de avance en el proceso de información y sensibilización realizados al Consejo Consultivo de Mujeres y otras instancias y actores clave en la implementación de los 7 derechos a cargo de la DDDP.</t>
  </si>
  <si>
    <t>Formula: (Avance en el proceso de información y sensibilización realizados/ Avance en el  proceso de información y sensibilización programada)*100
Realización de metogologias y jornadas por  cada uno de los derechos (concertado con el CCM)</t>
  </si>
  <si>
    <t xml:space="preserve">1. Metodologia diseñada
2. Actas de la Jornadas 
3. Presentación y/o ayuda visual </t>
  </si>
  <si>
    <t>Concertación proceso sensibilización CCM con equipo Subsecretaría; avance insumos de información por derechos para sensibilización al CCM; avance ajuste metodología derecho a la participación y representación.
Concertación cronograma y temáticas sensibilizaciones por derecho a talento humano SDMujer con Dir. Talento Humano.
Avance propuesta convocatoria sensibilización ciudadanía; articulación con DEVAJ para procesos de sensibilización.</t>
  </si>
  <si>
    <t>Realizar los informes de asistencia técnica para la transversalización del enfoque de género de cada uno de los 15 sectores de la Administración Distrital.</t>
  </si>
  <si>
    <t>Porcentaje de avance en los informes de asistencia técnica para la transversalización del enfoque de género para cada uno de los 15 sectores de la Administración Distrital.</t>
  </si>
  <si>
    <t>Formula: (Avance en los capitulos de los informes de asistencia técnica realizados/ Avance en los capitulos de los informes de asistencia técnica programado)*100
Quince (15) informes, son realizados por capitulos, cada trimestre se reporta un número de capitulos de avance.</t>
  </si>
  <si>
    <t xml:space="preserve">Trimestral </t>
  </si>
  <si>
    <t>15 informes de asistencia técnica para la transversalización del enfoque de género para cada uno de los 15 sectores de la Administración Distrital.</t>
  </si>
  <si>
    <t>No se presentan avances en el período, ya que esta actividad está programadas para iniciar en el mes de marzo</t>
  </si>
  <si>
    <t>Desarrollar sesiones de  la secretaría técnica de la CIM</t>
  </si>
  <si>
    <t>Número de sesiones de la Comisión Intersectorial de Mujeres con Secretaría técnica</t>
  </si>
  <si>
    <t>Sesiones</t>
  </si>
  <si>
    <t>Formula: (No. de sesiones de CIM realizadas)</t>
  </si>
  <si>
    <t>1. Actas de la CIM 2. Informes de la CIM</t>
  </si>
  <si>
    <t>No se reporta avance, teniendo en cuenta que el avance se hace de manera trimestral, de acuerdo a la programación.</t>
  </si>
  <si>
    <t xml:space="preserve">Coordinar la Unidad Técnica de Apoyo (UTA) de la Comisión Intersectorial de Mujeres </t>
  </si>
  <si>
    <t>Número de Sesiones de la UTA realizadas</t>
  </si>
  <si>
    <t>Formula: Número  de sesiones de UTA realizadas</t>
  </si>
  <si>
    <t>1. Actas de la UTA 
2. Presentaciones UTA</t>
  </si>
  <si>
    <t xml:space="preserve">Se envió el plan de acción final de la Unidad Técnica de apoyo – UTA de la Comisión Intersectorial de Mujeres – CIM 2022, a los sectores. Se desarrolló la segunda sesión de la Unidad Técnica de Apoyo de la CIM el día 17 de febrero de 2022, se socializó el plan de acción de la CIM-UTA 2022, se presentaron los avances y alertas sobre la implementación de las políticas Públicas de Mujeres y Equidad de Género y Actividades Sexuales Pagadas, se socializó el cronograma de reuniones sectoriales (avances en la implementación de la PPMYEG), se presentaron los logros de transversalización de género 2022 y se dio a conocer el cronograma de talleres sectoriales.  
El acta de la primera UTA 2022, fue aprobada.
</t>
  </si>
  <si>
    <t>ELABORÓ</t>
  </si>
  <si>
    <t>Firma:</t>
  </si>
  <si>
    <t>APROBÓ (Según aplique Gerenta de proyecto, Lider técnica y responsable de proceso)</t>
  </si>
  <si>
    <t>REVISÓ OFICINA ASESORA DE PLANEACIÓN</t>
  </si>
  <si>
    <t xml:space="preserve">VoBo. </t>
  </si>
  <si>
    <t>Nombre: SOFÍA SÁNCHEZ VALENCIA</t>
  </si>
  <si>
    <t xml:space="preserve">Nombre: CLARA LÓPEZ </t>
  </si>
  <si>
    <t>Nombre: DIANA MARIA PARRA</t>
  </si>
  <si>
    <t>Nombre:</t>
  </si>
  <si>
    <t>Nombre: SANDRA CATALINA CAMPOS ROMERO</t>
  </si>
  <si>
    <t>Cargo: Profesional Especializada grado 27</t>
  </si>
  <si>
    <t>Cargo: DIRECTORA DE DERECHOS Y DISEÑO DE POLÍTICAS - LIDERESA TÉCNICA Y RESPONSABLE DE PROCESO</t>
  </si>
  <si>
    <t>Cargo: SUBSECRETARIA DEL CUIDADO Y POLÍTICAS DE IGUALDAD - GERENTA</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</si>
  <si>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</si>
  <si>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</si>
  <si>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</si>
  <si>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</si>
  <si>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</si>
  <si>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</si>
  <si>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</si>
  <si>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</si>
  <si>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</si>
  <si>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</si>
  <si>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</si>
  <si>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</si>
  <si>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</si>
  <si>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</si>
  <si>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</si>
  <si>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</si>
  <si>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</si>
  <si>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</si>
  <si>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</si>
  <si>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</si>
  <si>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</si>
  <si>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</si>
  <si>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</si>
  <si>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</si>
  <si>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</si>
  <si>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</si>
  <si>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</si>
  <si>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</si>
  <si>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</si>
  <si>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</si>
  <si>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</si>
  <si>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</si>
  <si>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</si>
  <si>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</si>
  <si>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</si>
  <si>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</si>
  <si>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</si>
  <si>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</si>
  <si>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</si>
  <si>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</si>
  <si>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</si>
  <si>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</si>
  <si>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</si>
  <si>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</si>
  <si>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</si>
  <si>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</si>
  <si>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</si>
  <si>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</si>
  <si>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</si>
  <si>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</si>
  <si>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</si>
  <si>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</si>
  <si>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</si>
  <si>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</si>
  <si>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</si>
  <si>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</si>
  <si>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</si>
  <si>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</si>
  <si>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</si>
  <si>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</si>
  <si>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</si>
  <si>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</si>
  <si>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</si>
  <si>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</si>
  <si>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</si>
  <si>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</si>
  <si>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</si>
  <si>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</si>
  <si>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</si>
  <si>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</si>
  <si>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</si>
  <si>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</si>
  <si>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</si>
  <si>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</si>
  <si>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</si>
  <si>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</si>
  <si>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</si>
  <si>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En este campo se debe diligenciar la descripción del plan al cual le aporta la acción e indicador a medir, en los casos que no aplique indicar con un N/A.</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</si>
  <si>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</si>
  <si>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</si>
  <si>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</si>
  <si>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</si>
  <si>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</si>
  <si>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</si>
  <si>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</si>
  <si>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</si>
  <si>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</si>
  <si>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</si>
  <si>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</si>
  <si>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</si>
  <si>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</si>
  <si>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</si>
  <si>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</si>
  <si>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</si>
  <si>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</si>
  <si>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</si>
  <si>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</si>
  <si>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</si>
  <si>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</si>
  <si>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</si>
  <si>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</si>
  <si>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</si>
  <si>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</si>
  <si>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</si>
  <si>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</si>
  <si>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</si>
  <si>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</si>
  <si>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</si>
  <si>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</si>
  <si>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</si>
  <si>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</si>
  <si>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</si>
  <si>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</si>
  <si>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</si>
  <si>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</si>
  <si>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</si>
  <si>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</si>
  <si>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</si>
  <si>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</si>
  <si>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</si>
  <si>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</si>
  <si>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</si>
  <si>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</si>
  <si>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</si>
  <si>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</si>
  <si>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</si>
  <si>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</si>
  <si>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</si>
  <si>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</si>
  <si>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</si>
  <si>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</si>
  <si>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</si>
  <si>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</si>
  <si>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</si>
  <si>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</si>
  <si>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</si>
  <si>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</si>
  <si>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</si>
  <si>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</si>
  <si>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</si>
  <si>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</si>
  <si>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</si>
  <si>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</si>
  <si>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</si>
  <si>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</si>
  <si>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</si>
  <si>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</si>
  <si>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</si>
  <si>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</si>
  <si>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</si>
  <si>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</si>
  <si>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</si>
  <si>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</si>
  <si>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</si>
  <si>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</si>
  <si>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</si>
  <si>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</si>
  <si>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</si>
  <si>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</si>
  <si>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</si>
  <si>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</si>
  <si>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</si>
  <si>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</si>
  <si>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</si>
  <si>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</si>
  <si>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</si>
  <si>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</si>
  <si>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</si>
  <si>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</si>
  <si>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</si>
  <si>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</si>
  <si>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</si>
  <si>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</si>
  <si>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</si>
  <si>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</si>
  <si>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</si>
  <si>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</si>
  <si>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</si>
  <si>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</si>
  <si>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</si>
  <si>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</si>
  <si>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</si>
  <si>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</si>
  <si>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</si>
  <si>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</si>
  <si>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</si>
  <si>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</si>
  <si>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</si>
  <si>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</si>
  <si>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</si>
  <si>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</si>
  <si>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</si>
  <si>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</si>
  <si>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</si>
  <si>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</si>
  <si>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</si>
  <si>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</si>
  <si>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</si>
  <si>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</si>
  <si>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</si>
  <si>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</si>
  <si>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</si>
  <si>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</si>
  <si>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</si>
  <si>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</si>
  <si>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</si>
  <si>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</si>
  <si>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</si>
  <si>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</si>
  <si>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</si>
  <si>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</si>
  <si>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</si>
  <si>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</si>
  <si>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</si>
  <si>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</si>
  <si>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</si>
  <si>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</si>
  <si>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</si>
  <si>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</si>
  <si>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</si>
  <si>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</si>
  <si>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</si>
  <si>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</si>
  <si>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</si>
  <si>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</si>
  <si>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</si>
  <si>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</si>
  <si>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</si>
  <si>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</si>
  <si>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</si>
  <si>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</si>
  <si>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</si>
  <si>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</si>
  <si>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</si>
  <si>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</si>
  <si>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</si>
  <si>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</si>
  <si>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</si>
  <si>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</si>
  <si>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</si>
  <si>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</si>
  <si>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</si>
  <si>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</si>
  <si>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</si>
  <si>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</si>
  <si>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</si>
  <si>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</si>
  <si>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</si>
  <si>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</si>
  <si>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</si>
  <si>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</si>
  <si>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</si>
  <si>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</si>
  <si>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</si>
  <si>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</si>
  <si>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</si>
  <si>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</si>
  <si>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</si>
  <si>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</si>
  <si>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</si>
  <si>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</si>
  <si>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</si>
  <si>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</si>
  <si>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</si>
  <si>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</si>
  <si>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</si>
  <si>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</si>
  <si>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</si>
  <si>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</si>
  <si>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</si>
  <si>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</si>
  <si>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</si>
  <si>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</si>
  <si>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</si>
  <si>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</si>
  <si>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</si>
  <si>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</si>
  <si>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</si>
  <si>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 xml:space="preserve">Para los meses de enero y febrero no se reporta avance, debido a que no hay programación frente a esta actividad. </t>
  </si>
  <si>
    <r>
      <t>DEE-PRIV</t>
    </r>
    <r>
      <rPr>
        <sz val="11"/>
        <rFont val="Times New Roman"/>
        <family val="1"/>
      </rPr>
      <t xml:space="preserve">: Avance 2 estrategias de transversalización en universidades y sector privado. </t>
    </r>
    <r>
      <rPr>
        <u/>
        <sz val="11"/>
        <rFont val="Times New Roman"/>
        <family val="1"/>
      </rPr>
      <t>Paz:</t>
    </r>
    <r>
      <rPr>
        <sz val="11"/>
        <rFont val="Times New Roman"/>
        <family val="1"/>
      </rPr>
      <t xml:space="preserve"> Articulación intersectorial temas paz; concertación curso paz y reconciliación y proceso memorias y trayectorias políticas lideresas. </t>
    </r>
    <r>
      <rPr>
        <u/>
        <sz val="11"/>
        <rFont val="Times New Roman"/>
        <family val="1"/>
      </rPr>
      <t>Participación:</t>
    </r>
    <r>
      <rPr>
        <sz val="11"/>
        <rFont val="Times New Roman"/>
        <family val="1"/>
      </rPr>
      <t xml:space="preserve"> Apoyo CCM: asambleas eleccionarias 3 derechos, 2 diversidades y 2 localidades. </t>
    </r>
    <r>
      <rPr>
        <u/>
        <sz val="11"/>
        <rFont val="Times New Roman"/>
        <family val="1"/>
      </rPr>
      <t>Trabajo:</t>
    </r>
    <r>
      <rPr>
        <sz val="11"/>
        <rFont val="Times New Roman"/>
        <family val="1"/>
      </rPr>
      <t xml:space="preserve"> Aportes documentos e instrumentos buenas prácticas sector transporte; articulación temas trabajo y generación ingresos. Documento de sentido 8M. </t>
    </r>
    <r>
      <rPr>
        <u/>
        <sz val="11"/>
        <rFont val="Times New Roman"/>
        <family val="1"/>
      </rPr>
      <t>Salud:</t>
    </r>
    <r>
      <rPr>
        <sz val="11"/>
        <rFont val="Times New Roman"/>
        <family val="1"/>
      </rPr>
      <t xml:space="preserve"> articulación intersectorial: IVE, prevención maternidades tempranas, lactancia materna y DSDR. </t>
    </r>
    <r>
      <rPr>
        <u/>
        <sz val="11"/>
        <rFont val="Times New Roman"/>
        <family val="1"/>
      </rPr>
      <t>Educación:</t>
    </r>
    <r>
      <rPr>
        <sz val="11"/>
        <rFont val="Times New Roman"/>
        <family val="1"/>
      </rPr>
      <t xml:space="preserve"> Articulación interna estrategia universidades. </t>
    </r>
    <r>
      <rPr>
        <u/>
        <sz val="11"/>
        <rFont val="Times New Roman"/>
        <family val="1"/>
      </rPr>
      <t>SP-DEE</t>
    </r>
    <r>
      <rPr>
        <sz val="11"/>
        <rFont val="Times New Roman"/>
        <family val="1"/>
      </rPr>
      <t xml:space="preserve">: Articulación universidad JN Corpas y UNAL. </t>
    </r>
    <r>
      <rPr>
        <u/>
        <sz val="11"/>
        <rFont val="Times New Roman"/>
        <family val="1"/>
      </rPr>
      <t>Hábitat:</t>
    </r>
    <r>
      <rPr>
        <sz val="11"/>
        <rFont val="Times New Roman"/>
        <family val="1"/>
      </rPr>
      <t xml:space="preserve"> Articulación intersectorial: POT, Háb, UAESP, Empresa Renovación Urbana. </t>
    </r>
    <r>
      <rPr>
        <u/>
        <sz val="11"/>
        <rFont val="Times New Roman"/>
        <family val="1"/>
      </rPr>
      <t>Privado:</t>
    </r>
    <r>
      <rPr>
        <sz val="11"/>
        <rFont val="Times New Roman"/>
        <family val="1"/>
      </rPr>
      <t xml:space="preserve"> Articulación Alianzas Estratégicas y 6 empresas privadas presentación estrategia transversalización. </t>
    </r>
    <r>
      <rPr>
        <u/>
        <sz val="11"/>
        <rFont val="Times New Roman"/>
        <family val="1"/>
      </rPr>
      <t>TID-PRIV</t>
    </r>
    <r>
      <rPr>
        <sz val="11"/>
        <rFont val="Times New Roman"/>
        <family val="1"/>
      </rPr>
      <t xml:space="preserve">: Articulación equipo empleo y generación ingresos Subsecretaría y proceso sello de género. 8M: Blog pacto global, concertación apoyo eventos DASCD. </t>
    </r>
    <r>
      <rPr>
        <u/>
        <sz val="11"/>
        <rFont val="Times New Roman"/>
        <family val="1"/>
      </rPr>
      <t>DCLS-PRIV</t>
    </r>
    <r>
      <rPr>
        <sz val="11"/>
        <rFont val="Times New Roman"/>
        <family val="1"/>
      </rPr>
      <t xml:space="preserve">: Avance propuesta manual comunicación no sexista empresa privada; articulación acciones empresa TIGO. </t>
    </r>
    <r>
      <rPr>
        <u/>
        <sz val="11"/>
        <rFont val="Times New Roman"/>
        <family val="1"/>
      </rPr>
      <t>7D:</t>
    </r>
    <r>
      <rPr>
        <sz val="11"/>
        <rFont val="Times New Roman"/>
        <family val="1"/>
      </rPr>
      <t xml:space="preserve"> Ajuste acciones afirmativas PIOEG. Propuesta estructura metodologías e identificación preliminar temas clave sensibilización 15 sectores. Concertación proceso sensibilización CCM con Subsecretaría; avance insumos de información por derechos para CCM; avance ajuste metodología participación. Concertación cronograma y temas sensibilización a talento humano SDMujer. </t>
    </r>
  </si>
  <si>
    <t>DEE: Avance documento estrategia transversalización en universidades; articulación DDDP, DEVAJ, Territorialización y OMEG para implementar estrategia universidades. SP-DEE: Articulación universidad JN Corpas y Facultad de Enfermería UNAL y Alianzas Estratégicas para establecer acciones conjuntas. Paz: Avance concertación segundo curso paz y reconciliación y proceso memorias y trayectorias políticas lideresas; articulación intersectorial territorios PDET, mesa enfoque diferencial, ruta protección lideresas. Participación: Apoyo proceso eleccionario CCM: articulación DDDP, apoyo asambleas eleccionarias educación, cultura, participación, privadas libertad, víctimas desplazamiento y violencia sociopolítica, localidades Santa Fe y Kennedy. Trabajo: Ajustes manual buenas prácticas sector transporte e instrumento mujeres que construyen; evento intercambio buenas prácticas sector transporte. Salud: Articulación OMEG identificación barreras acceso salud; mesa técnica Concejo proyecto IVE; mesa prevención maternidades tempranas, UTA lactancia materna, articulación Dir. Territorialización acciones DSDR. Hábitat: Articulación mesa intersectorial género Háb, mesa acciones UAESP, Empresa Renovación Urbana, presentación POT SDP. PRIV: Avance documento estrategia transversalización y propuesta portafolio asistencia técnica sector privado. Articulación con Alianzas Estratégicas y empresas: Google, Sodexo, Adidas, DIDI, Foods, agencia empleo Colsubsidio, Camacol, mesa mujeres que construyen. Articulación Grupo temático de género, empresa y Derechos Humanos. DCLS-PRIV: Avance propuesta manual comunicación no sexista empresa privada; articulación acciones Tigo. TID-PRIV: Articulación equipo empleo y generación ingresos Subsecretaría y profesional proceso sello de género; elaboración bullets evento empresas. 7D: Reuniones retroalimentación acciones afirmativas PIOEG por derecho y ajustes finales PIOEG.</t>
  </si>
  <si>
    <r>
      <t xml:space="preserve">Sensibilización CCM: </t>
    </r>
    <r>
      <rPr>
        <u/>
        <sz val="11"/>
        <rFont val="Times New Roman"/>
        <family val="1"/>
      </rPr>
      <t>7D:</t>
    </r>
    <r>
      <rPr>
        <sz val="11"/>
        <rFont val="Times New Roman"/>
        <family val="1"/>
      </rPr>
      <t xml:space="preserve"> Concertación proceso sensibilización CCM con equipo Subsecretaría; avance insumos de información por derechos para sensibilización al CCM; avance ajuste metodología derecho a la participación y representación.
Sensibilización talento humano SDMujer: </t>
    </r>
    <r>
      <rPr>
        <u/>
        <sz val="11"/>
        <rFont val="Times New Roman"/>
        <family val="1"/>
      </rPr>
      <t>7D:</t>
    </r>
    <r>
      <rPr>
        <sz val="11"/>
        <rFont val="Times New Roman"/>
        <family val="1"/>
      </rPr>
      <t xml:space="preserve"> Concertación cronograma y temáticas sensibilizaciones por derecho con Dir. Talento Humano. </t>
    </r>
    <r>
      <rPr>
        <u/>
        <sz val="11"/>
        <rFont val="Times New Roman"/>
        <family val="1"/>
      </rPr>
      <t>Salud:</t>
    </r>
    <r>
      <rPr>
        <sz val="11"/>
        <rFont val="Times New Roman"/>
        <family val="1"/>
      </rPr>
      <t xml:space="preserve"> Sensibilización IVE y barreras para equipos psicosociales y primera atención de línea púrpura.
Sensibilización ciudadanía: </t>
    </r>
    <r>
      <rPr>
        <u/>
        <sz val="11"/>
        <rFont val="Times New Roman"/>
        <family val="1"/>
      </rPr>
      <t>7D:</t>
    </r>
    <r>
      <rPr>
        <sz val="11"/>
        <rFont val="Times New Roman"/>
        <family val="1"/>
      </rPr>
      <t xml:space="preserve"> Avance propuesta convocatoria. Ajustes metodologías para sensibilización de ciudadanía. </t>
    </r>
    <r>
      <rPr>
        <u/>
        <sz val="11"/>
        <rFont val="Times New Roman"/>
        <family val="1"/>
      </rPr>
      <t>Salud:</t>
    </r>
    <r>
      <rPr>
        <sz val="11"/>
        <rFont val="Times New Roman"/>
        <family val="1"/>
      </rPr>
      <t xml:space="preserve"> Insumos piezas comunicativas despenalización del aborto. </t>
    </r>
    <r>
      <rPr>
        <u/>
        <sz val="11"/>
        <rFont val="Times New Roman"/>
        <family val="1"/>
      </rPr>
      <t>Cultura:</t>
    </r>
    <r>
      <rPr>
        <sz val="11"/>
        <rFont val="Times New Roman"/>
        <family val="1"/>
      </rPr>
      <t xml:space="preserve"> Articulación sector movilidad y DEVAJ para sensibilización mujeres conductoras. Sensibilización enfoque de género y diferencial a Policía Nacional.</t>
    </r>
  </si>
  <si>
    <t>El proceso de acompañamiento técnico a la implementación de las PPMYEG y de PPASP contribuye a la ejecución de los productos y la incorporación de los enfoques de género y diferencial, permitiendo a la ciudadanía conocer y hacer seguimiento a las acciones mediante las cuales la administración distrital ha planeado la implementación de dichas Políticas,identificando los bienes y servicios ofertados para la garantía de los derechos de las mujeres en Bogotá. Así mismo,el acompañamiento técnico a los sectores responsables de la implementación de la PPASP aporta a la garantía de los derechos de las PRASP, mediante el cumplimiento de los compromisos adquiridos en el Plan de Acción de esta Política.</t>
  </si>
  <si>
    <t>En lo corrido del mes de enero de 2022, el equipo de Asistencia Técnica de la DDDP, logró avanzar en la definición de las actividades generales de la estrategia de transversalización 2022 a incluir en la matriz de reporte de la implementación de acciones de los 15 sectores. Se realizó la presentación de las profesionales de Asistencia Técnica para la transversalización del enfoque de género a los sectores. Se elaboró y envió la propuesta de logros de Transversalización 2022 a los 15 sectores de la Administración Distrital. Con respecto al TPIEG se trabajó en elaboración de propuesta de plan de trabajo y cronograma de actividades del Comité Tripartito y se socializó a las y los integrantes del Comité. Frente al diseño y ejecución del sello de igualdad y equidad de género SIEG, se elaboró el plan de trabajo para el diseño y ejecución y se elaboró la lista de chequeo para la verificación inicial de oferentes del proceso con ONU Mujeres.
Se logró avanzar en la elaboración y envío de la propuesta de logros de Transversalización de género a los 15 sectores de la Administración Distrital vigencia 2022. Se realizó el acompañamiento técnico para la transversalización del enfoque de género a los 15 sectores de la Administración. Se envió el   primer reporte de implementación del TPIEG a SDH y SDP, se ajustó el documento de categorías y subcategorías del TPIEG.</t>
  </si>
  <si>
    <t>Definición de las actividades generales de la estrategia de transversalización 2022 a incluir en la matriz de reporte de la implementación de acciones de los 15 sectores. Presentación de profesionales de asistencia técnica para la transversalización del enfoque de género a los sectores. Elaboración y envío de la propuesta de Logros de Transversalización 2022 a los 15 sectores de la Administración Distrital. En el mes de febrero se envió la propuesta de los 61 logros de Transversalización de género a los 15 sectores de la Administración Distrital vigencia 2022.</t>
  </si>
  <si>
    <t xml:space="preserve">Elaboración de propuesta de plan de trabajo y cronograma de actividades del Comité Tripartito del TPIEG 2022, socialización de este a las y los integrantes del Comité. Se envió el   primer reporte de implementación del TPIEG a SDH y SDP. Se ajustó el documento de categorías y subcategorías del TPIEG. Se realizaron los ajustes del cronograma, de acuerdo a las sugerencias realizadas por la SDP y SDH, este fue enviado a cada sector.
Se realizó el segundo Comité Tripartito del TPIEG (11/02/22), en este espacio se revisaron los avances de los compromisos establecidos en el primer comité.
</t>
  </si>
  <si>
    <t xml:space="preserve">Elaboración de plan de trabajo para el diseño y ejecución del sello de igualdad y equidad de género . Elaboración de lista de chequeo para verificación inicial de oferentes del proceso ONU Mujeres. Realización de la evaluación de las propuestas presentadas de la firma que ejecutará el sello en los sectores.  Se trabajó en la propuesta de criterios de elegibilidad de las 25 entidades para dar cuenta del inicio del diagnóstico de la primera fase del sello. </t>
  </si>
  <si>
    <t xml:space="preserve">Se realizó ajuste del documento Balance de la implementación de la PPMyEG: PIOEG con corte a sep de 2021 a remitirse al CDPS y al Concejo de Bogotá. Se realizó revisión, análisis y consolidación del reporte de logros de transversalización de género a corte del 31 de dic 2021, así como la proyección del informe final logros de transversalización de género, vigencia 2021 y se acompañó técnicamente la revisión de la concertación de los logros de transversalización de género 2022.
Se realizó la retroalimentación al reporte de plan de acción IV Trimestre 2021 de la PPMyEG, conforme a los reportes oficiales recibidos por los sectores, pendiente la recepción del reporte del Sector Desarrollo Económico.
Se realizó consolidación de las matrices de plan acción de la PPMyEG 2021 conforme a los reportes oficiales recibidos a corte del 31 de enero.
Se realizó acompañamiento técnico a las mesas de implementación de la PPMyEG incorporando en la agenda recomendaciones generales asociadas a la cualificación de los reportes de los planes de acción
Se socializó en la UTA el avance de las políticas públicas que lidera la Sdmujer correspondiente al seguimiento de los años 2020 y 2021.
Durante los meses de enero y febrero se realizaron 5 jornadas de socialización la PPMyEG: 2 jornadas con candidatas al proceso eleccionario del Consejo Consultivo de Mujeres y 3 jornadas en el marco de las sesiones de inducción y reinducción de la Secretaría Distrital de Integración Social. En el mes de febrero se desarrollaron 16 mesas técnicas de implementación de la PPMYEG con los siguientes sectores: Salud, Desarrollo Económico, Movilidad, educación, Gestión Pública, Gestió Jurídica, Gobierno, Hacienda, Planeación, Ambiente, Hábitat, Seguridad, Integracción Social, Cultura y 2 con el sector Mujeres.					</t>
  </si>
  <si>
    <t>Elaboración y envío de la propuesta de Logros de Transversalización 2022 a los 15 sectores de la Administración Distrital. Reuniones semanales y espacios de fortalecimiento de capacidades al equipo de asistencia técnica para la transversalización del enfoque de género. Se realizó la presentación de las profesionales de Asistencia Técnica para la transversalización del enfoque de género a los sectores. Se elaboró y envió la propuesta de logros de Transversalización 2022 a los 15 sectores de la Administración Distrital. Con respecto al TPIEG se trabajó en elaboración de propuesta de plan de trabajo y cronograma de actividades del Comité Tripartito y se socializó a las y los integrantes del Comité. Frente al diseño y ejecución del sello de igualdad y equidad de género SIEG, se elaboró el plan de trabajo para el diseño y ejecución y se elaboró la lista de chequeo para la verificación inicial de oferentes del proceso con ONU Mujeres.
Se logró avanzar en la elaboración y envío de la propuesta de logros de Transversalización de género a los 15 sectores de la Administración Distrital vigencia 2022. Se realizó el acompañamiento técnico para la transversalización del enfoque de género a los 15 sectores de la Administración. Se envió el   primer reporte de implementación del TPIEG a SDH y SDP, se ajustó el documento de categorías y subcategorías del TPIEG.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</si>
</sst>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164" formatCode="#,##0\ &quot;€&quot;;\-#,##0\ &quot;€&quot;"/>
    <numFmt numFmtId="165" formatCode="_-* #,##0\ &quot;€&quot;_-;\-* #,##0\ &quot;€&quot;_-;_-* &quot;-&quot;\ &quot;€&quot;_-;_-@_-"/>
    <numFmt numFmtId="166" formatCode="_-* #,##0\ _€_-;\-* #,##0\ _€_-;_-* &quot;-&quot;\ _€_-;_-@_-"/>
    <numFmt numFmtId="167" formatCode="_-* #,##0.00\ &quot;€&quot;_-;\-* #,##0.00\ &quot;€&quot;_-;_-* &quot;-&quot;??\ &quot;€&quot;_-;_-@_-"/>
    <numFmt numFmtId="168" formatCode="_-* #,##0.00\ _€_-;\-* #,##0.00\ _€_-;_-* &quot;-&quot;??\ _€_-;_-@_-"/>
    <numFmt numFmtId="169" formatCode="_-&quot;$&quot;* #,##0.00_-;\-&quot;$&quot;* #,##0.00_-;_-&quot;$&quot;* &quot;-&quot;??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_-* #,##0.00_-;\-* #,##0.00_-;_-* &quot;-&quot;_-;_-@_-"/>
  </numFmts>
  <fonts count="43"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sz val="11"/>
      <color indexed="10"/>
      <name val="Times New Roman"/>
      <family val="1"/>
    </font>
    <font>
      <b/>
      <sz val="9"/>
      <color indexed="8"/>
      <name val="Tahoma"/>
      <family val="2"/>
    </font>
    <font>
      <sz val="9"/>
      <color indexed="8"/>
      <name val="Tahoma"/>
      <family val="2"/>
    </font>
    <font>
      <b/>
      <sz val="10"/>
      <color indexed="8"/>
      <name val="Tahoma"/>
      <family val="2"/>
    </font>
    <font>
      <sz val="10"/>
      <color indexed="8"/>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rgb="FF000000"/>
      <name val="Times New Roman"/>
      <family val="1"/>
    </font>
    <font>
      <sz val="11"/>
      <color rgb="FF000000"/>
      <name val="Times New Roman"/>
      <family val="1"/>
    </font>
    <font>
      <b/>
      <sz val="11"/>
      <color theme="1"/>
      <name val="Times New Roman"/>
      <family val="1"/>
    </font>
    <font>
      <b/>
      <sz val="11"/>
      <color theme="0" tint="-0.34998626667073579"/>
      <name val="Calibri"/>
      <family val="2"/>
      <scheme val="minor"/>
    </font>
    <font>
      <sz val="10"/>
      <color rgb="FF000000"/>
      <name val="Times New Roman"/>
      <family val="1"/>
    </font>
    <font>
      <sz val="10"/>
      <color theme="1"/>
      <name val="Times New Roman"/>
      <family val="1"/>
    </font>
    <font>
      <b/>
      <sz val="18"/>
      <color theme="0" tint="-0.34998626667073579"/>
      <name val="Calibri"/>
      <family val="2"/>
      <scheme val="minor"/>
    </font>
    <font>
      <b/>
      <sz val="11"/>
      <color theme="0" tint="-0.34998626667073579"/>
      <name val="Times New Roman"/>
      <family val="1"/>
    </font>
    <font>
      <u/>
      <sz val="11"/>
      <name val="Times New Roman"/>
      <family val="1"/>
    </font>
  </fonts>
  <fills count="26">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
      <patternFill patternType="solid">
        <fgColor rgb="FF7030A0"/>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thin">
        <color indexed="64"/>
      </right>
      <top/>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thin">
        <color rgb="FF000000"/>
      </left>
      <right style="thin">
        <color rgb="FF000000"/>
      </right>
      <top/>
      <bottom style="thin">
        <color rgb="FF000000"/>
      </bottom>
      <diagonal/>
    </border>
    <border>
      <left/>
      <right style="thin">
        <color rgb="FF000000"/>
      </right>
      <top style="thin">
        <color indexed="64"/>
      </top>
      <bottom/>
      <diagonal/>
    </border>
    <border>
      <left style="thin">
        <color indexed="64"/>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indexed="64"/>
      </top>
      <bottom/>
      <diagonal/>
    </border>
    <border>
      <left/>
      <right style="medium">
        <color rgb="FF000000"/>
      </right>
      <top/>
      <bottom/>
      <diagonal/>
    </border>
    <border>
      <left/>
      <right style="medium">
        <color rgb="FF000000"/>
      </right>
      <top/>
      <bottom style="medium">
        <color rgb="FF000000"/>
      </bottom>
      <diagonal/>
    </border>
  </borders>
  <cellStyleXfs count="34">
    <xf numFmtId="0" fontId="0" fillId="0" borderId="0"/>
    <xf numFmtId="0" fontId="20" fillId="3" borderId="67" applyNumberFormat="0" applyAlignment="0" applyProtection="0"/>
    <xf numFmtId="49" fontId="22" fillId="0" borderId="0" applyFill="0" applyBorder="0" applyProtection="0">
      <alignment horizontal="left" vertical="center"/>
    </xf>
    <xf numFmtId="0" fontId="23" fillId="4" borderId="68" applyNumberFormat="0" applyFont="0" applyFill="0" applyAlignment="0"/>
    <xf numFmtId="0" fontId="23" fillId="4" borderId="69" applyNumberFormat="0" applyFont="0" applyFill="0" applyAlignment="0"/>
    <xf numFmtId="0" fontId="25" fillId="5" borderId="0" applyNumberFormat="0" applyProtection="0">
      <alignment horizontal="left" wrapText="1" indent="4"/>
    </xf>
    <xf numFmtId="0" fontId="26" fillId="5" borderId="0" applyNumberFormat="0" applyProtection="0">
      <alignment horizontal="left" wrapText="1" indent="4"/>
    </xf>
    <xf numFmtId="0" fontId="24" fillId="6" borderId="0" applyNumberFormat="0" applyBorder="0" applyAlignment="0" applyProtection="0"/>
    <xf numFmtId="16" fontId="27" fillId="0" borderId="0" applyFont="0" applyFill="0" applyBorder="0" applyAlignment="0">
      <alignment horizontal="left"/>
    </xf>
    <xf numFmtId="0" fontId="28" fillId="7" borderId="0" applyNumberFormat="0" applyBorder="0" applyProtection="0">
      <alignment horizontal="center" vertical="center"/>
    </xf>
    <xf numFmtId="168" fontId="20" fillId="0" borderId="0" applyFont="0" applyFill="0" applyBorder="0" applyAlignment="0" applyProtection="0"/>
    <xf numFmtId="166" fontId="20" fillId="0" borderId="0" applyFont="0" applyFill="0" applyBorder="0" applyAlignment="0" applyProtection="0"/>
    <xf numFmtId="41" fontId="20" fillId="0" borderId="0" applyFont="0" applyFill="0" applyBorder="0" applyAlignment="0" applyProtection="0"/>
    <xf numFmtId="168" fontId="5" fillId="0" borderId="0" applyFont="0" applyFill="0" applyBorder="0" applyAlignment="0" applyProtection="0"/>
    <xf numFmtId="167" fontId="20" fillId="0" borderId="0" applyFont="0" applyFill="0" applyBorder="0" applyAlignment="0" applyProtection="0"/>
    <xf numFmtId="165" fontId="20" fillId="0" borderId="0" applyFont="0" applyFill="0" applyBorder="0" applyAlignment="0" applyProtection="0"/>
    <xf numFmtId="169" fontId="20" fillId="0" borderId="0" applyFont="0" applyFill="0" applyBorder="0" applyAlignment="0" applyProtection="0"/>
    <xf numFmtId="171" fontId="2" fillId="0" borderId="0" applyFont="0" applyFill="0" applyBorder="0" applyAlignment="0" applyProtection="0"/>
    <xf numFmtId="170" fontId="20" fillId="0" borderId="0" applyFont="0" applyFill="0" applyBorder="0" applyAlignment="0" applyProtection="0"/>
    <xf numFmtId="169" fontId="1" fillId="0" borderId="0" applyFont="0" applyFill="0" applyBorder="0" applyAlignment="0" applyProtection="0"/>
    <xf numFmtId="164" fontId="23" fillId="0" borderId="0" applyFont="0" applyFill="0" applyBorder="0" applyAlignment="0" applyProtection="0"/>
    <xf numFmtId="0" fontId="29" fillId="8" borderId="0" applyNumberFormat="0" applyBorder="0" applyAlignment="0" applyProtection="0"/>
    <xf numFmtId="0" fontId="2" fillId="0" borderId="0"/>
    <xf numFmtId="0" fontId="2" fillId="0" borderId="0"/>
    <xf numFmtId="0" fontId="23" fillId="0" borderId="0"/>
    <xf numFmtId="0" fontId="6" fillId="0" borderId="0"/>
    <xf numFmtId="0" fontId="5" fillId="0" borderId="0"/>
    <xf numFmtId="0" fontId="2" fillId="0" borderId="0"/>
    <xf numFmtId="9" fontId="20"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6" fillId="0" borderId="0" applyFill="0" applyBorder="0">
      <alignment wrapText="1"/>
    </xf>
    <xf numFmtId="0" fontId="21" fillId="0" borderId="0"/>
    <xf numFmtId="0" fontId="30" fillId="5" borderId="0" applyNumberFormat="0" applyBorder="0" applyProtection="0">
      <alignment horizontal="left" indent="1"/>
    </xf>
  </cellStyleXfs>
  <cellXfs count="651">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20"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1" fillId="0" borderId="0" xfId="28" applyFont="1" applyBorder="1" applyAlignment="1">
      <alignment horizontal="center" vertical="center"/>
    </xf>
    <xf numFmtId="0" fontId="0" fillId="0" borderId="0" xfId="0" applyAlignment="1">
      <alignment vertical="center"/>
    </xf>
    <xf numFmtId="0" fontId="8" fillId="19" borderId="70" xfId="22" applyFont="1" applyFill="1" applyBorder="1" applyAlignment="1">
      <alignment vertical="center" wrapText="1"/>
    </xf>
    <xf numFmtId="0" fontId="8" fillId="19" borderId="71" xfId="22" applyFont="1" applyFill="1" applyBorder="1" applyAlignment="1">
      <alignment vertical="center" wrapText="1"/>
    </xf>
    <xf numFmtId="0" fontId="8" fillId="19" borderId="72" xfId="22" applyFont="1" applyFill="1" applyBorder="1" applyAlignment="1">
      <alignment vertical="center" wrapText="1"/>
    </xf>
    <xf numFmtId="0" fontId="8" fillId="19" borderId="0" xfId="22" applyFont="1" applyFill="1" applyAlignment="1">
      <alignment vertical="center" wrapText="1"/>
    </xf>
    <xf numFmtId="0" fontId="10" fillId="19" borderId="0" xfId="22" applyFont="1" applyFill="1" applyAlignment="1">
      <alignment vertical="center" wrapText="1"/>
    </xf>
    <xf numFmtId="0" fontId="8" fillId="19" borderId="11" xfId="22" applyFont="1" applyFill="1" applyBorder="1" applyAlignment="1">
      <alignment vertical="center" wrapText="1"/>
    </xf>
    <xf numFmtId="0" fontId="7" fillId="19" borderId="11" xfId="22" applyFont="1" applyFill="1" applyBorder="1" applyAlignment="1">
      <alignment vertical="center" wrapText="1"/>
    </xf>
    <xf numFmtId="0" fontId="7" fillId="19" borderId="12" xfId="22" applyFont="1" applyFill="1" applyBorder="1" applyAlignment="1">
      <alignment vertical="center" wrapText="1"/>
    </xf>
    <xf numFmtId="0" fontId="8" fillId="19" borderId="13" xfId="22" applyFont="1" applyFill="1" applyBorder="1" applyAlignment="1">
      <alignment vertical="center" wrapText="1"/>
    </xf>
    <xf numFmtId="0" fontId="7" fillId="19" borderId="0" xfId="22" applyFont="1" applyFill="1" applyAlignment="1">
      <alignment vertical="center" wrapText="1"/>
    </xf>
    <xf numFmtId="0" fontId="7" fillId="19" borderId="14" xfId="22" applyFont="1" applyFill="1" applyBorder="1" applyAlignment="1">
      <alignment vertical="center" wrapText="1"/>
    </xf>
    <xf numFmtId="0" fontId="0" fillId="0" borderId="73" xfId="0"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8" fillId="0" borderId="0" xfId="22" applyFont="1" applyAlignment="1">
      <alignment horizontal="center" vertical="center" wrapText="1"/>
    </xf>
    <xf numFmtId="0" fontId="8" fillId="0" borderId="14" xfId="22" applyFont="1" applyBorder="1" applyAlignment="1">
      <alignment horizontal="center" vertical="center" wrapText="1"/>
    </xf>
    <xf numFmtId="0" fontId="8" fillId="19" borderId="13" xfId="22" applyFont="1" applyFill="1" applyBorder="1" applyAlignment="1">
      <alignment horizontal="center" vertical="center" wrapText="1"/>
    </xf>
    <xf numFmtId="0" fontId="8" fillId="19" borderId="76" xfId="22" applyFont="1" applyFill="1" applyBorder="1" applyAlignment="1">
      <alignment horizontal="center" vertical="center" wrapText="1"/>
    </xf>
    <xf numFmtId="0" fontId="11" fillId="19" borderId="0" xfId="22" applyFont="1" applyFill="1" applyAlignment="1">
      <alignment horizontal="center" vertical="center" wrapText="1"/>
    </xf>
    <xf numFmtId="0" fontId="8" fillId="19" borderId="0" xfId="22" applyFont="1" applyFill="1" applyAlignment="1">
      <alignment horizontal="center" vertical="center" wrapText="1"/>
    </xf>
    <xf numFmtId="0" fontId="11" fillId="0" borderId="0" xfId="22" applyFont="1" applyAlignment="1">
      <alignment horizontal="center" vertical="center" wrapText="1"/>
    </xf>
    <xf numFmtId="0" fontId="0" fillId="0" borderId="0" xfId="0" applyAlignment="1">
      <alignment horizontal="center" vertical="center" wrapText="1"/>
    </xf>
    <xf numFmtId="0" fontId="7" fillId="19" borderId="15" xfId="22" applyFont="1" applyFill="1" applyBorder="1" applyAlignment="1">
      <alignment vertical="center" wrapText="1"/>
    </xf>
    <xf numFmtId="0" fontId="7" fillId="19" borderId="16" xfId="22" applyFont="1" applyFill="1" applyBorder="1" applyAlignment="1">
      <alignment vertical="center" wrapText="1"/>
    </xf>
    <xf numFmtId="9" fontId="8" fillId="0" borderId="17" xfId="28" applyFont="1" applyFill="1" applyBorder="1" applyAlignment="1" applyProtection="1">
      <alignment horizontal="center" vertical="center" wrapText="1"/>
    </xf>
    <xf numFmtId="0" fontId="12" fillId="2" borderId="0" xfId="22" applyFont="1" applyFill="1" applyAlignment="1">
      <alignment vertical="center" wrapText="1"/>
    </xf>
    <xf numFmtId="0" fontId="32" fillId="19" borderId="13" xfId="0" applyFont="1" applyFill="1" applyBorder="1" applyAlignment="1">
      <alignment vertical="center"/>
    </xf>
    <xf numFmtId="0" fontId="32" fillId="19" borderId="0" xfId="0" applyFont="1" applyFill="1" applyAlignment="1">
      <alignment vertical="center"/>
    </xf>
    <xf numFmtId="0" fontId="32" fillId="19" borderId="14" xfId="0" applyFont="1" applyFill="1" applyBorder="1" applyAlignment="1">
      <alignment vertical="center"/>
    </xf>
    <xf numFmtId="0" fontId="8" fillId="19" borderId="0" xfId="22" applyFont="1" applyFill="1" applyAlignment="1">
      <alignment horizontal="left" vertical="center" wrapText="1"/>
    </xf>
    <xf numFmtId="0" fontId="0" fillId="19" borderId="0" xfId="0" applyFill="1" applyAlignment="1">
      <alignment vertical="center"/>
    </xf>
    <xf numFmtId="0" fontId="7"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7" fillId="0" borderId="18" xfId="22" applyFont="1" applyBorder="1" applyAlignment="1">
      <alignment horizontal="left" vertical="center" wrapText="1"/>
    </xf>
    <xf numFmtId="166" fontId="8" fillId="0" borderId="10" xfId="11" applyFont="1" applyFill="1" applyBorder="1" applyAlignment="1" applyProtection="1">
      <alignment horizontal="center" vertical="center" wrapText="1"/>
    </xf>
    <xf numFmtId="165" fontId="20" fillId="0" borderId="0" xfId="15" applyFont="1" applyAlignment="1">
      <alignment vertical="center"/>
    </xf>
    <xf numFmtId="0" fontId="8" fillId="20" borderId="1" xfId="22" applyFont="1" applyFill="1" applyBorder="1" applyAlignment="1">
      <alignment horizontal="center" vertical="center" wrapText="1"/>
    </xf>
    <xf numFmtId="0" fontId="8" fillId="0" borderId="10" xfId="22" applyFont="1" applyBorder="1" applyAlignment="1">
      <alignment horizontal="center" vertical="center" wrapText="1"/>
    </xf>
    <xf numFmtId="0" fontId="8" fillId="0" borderId="4" xfId="22" applyFont="1" applyBorder="1" applyAlignment="1">
      <alignment horizontal="left" vertical="center" wrapText="1"/>
    </xf>
    <xf numFmtId="0" fontId="8" fillId="9" borderId="19" xfId="22" applyFont="1" applyFill="1" applyBorder="1" applyAlignment="1">
      <alignment horizontal="left" vertical="center" wrapText="1"/>
    </xf>
    <xf numFmtId="9" fontId="33" fillId="9" borderId="19" xfId="30" applyFont="1" applyFill="1" applyBorder="1" applyAlignment="1" applyProtection="1">
      <alignment vertical="center" wrapText="1"/>
    </xf>
    <xf numFmtId="174" fontId="8" fillId="9" borderId="19" xfId="28" applyNumberFormat="1" applyFont="1" applyFill="1" applyBorder="1" applyAlignment="1" applyProtection="1">
      <alignment vertical="center" wrapText="1"/>
    </xf>
    <xf numFmtId="165" fontId="31" fillId="0" borderId="0" xfId="15" applyFont="1" applyAlignment="1">
      <alignment vertical="center"/>
    </xf>
    <xf numFmtId="9" fontId="7" fillId="0" borderId="4" xfId="29" applyFont="1" applyFill="1" applyBorder="1" applyAlignment="1" applyProtection="1">
      <alignment horizontal="center" vertical="center" wrapText="1"/>
      <protection locked="0"/>
    </xf>
    <xf numFmtId="9" fontId="8" fillId="0" borderId="20" xfId="22" applyNumberFormat="1" applyFont="1" applyBorder="1" applyAlignment="1">
      <alignment horizontal="center" vertical="center" wrapText="1"/>
    </xf>
    <xf numFmtId="9" fontId="8" fillId="0" borderId="0" xfId="22" applyNumberFormat="1" applyFont="1" applyAlignment="1">
      <alignment vertical="center" wrapText="1"/>
    </xf>
    <xf numFmtId="0" fontId="31" fillId="0" borderId="0" xfId="0" applyFont="1" applyAlignment="1">
      <alignment vertical="center"/>
    </xf>
    <xf numFmtId="0" fontId="8" fillId="9" borderId="1" xfId="22" applyFont="1" applyFill="1" applyBorder="1" applyAlignment="1">
      <alignment horizontal="left" vertical="center" wrapText="1"/>
    </xf>
    <xf numFmtId="9" fontId="7" fillId="9" borderId="1" xfId="28" applyFont="1" applyFill="1" applyBorder="1" applyAlignment="1" applyProtection="1">
      <alignment horizontal="center" vertical="center" wrapText="1"/>
      <protection locked="0"/>
    </xf>
    <xf numFmtId="9" fontId="8" fillId="0" borderId="2" xfId="22" applyNumberFormat="1" applyFont="1" applyBorder="1" applyAlignment="1">
      <alignment horizontal="center" vertical="center" wrapText="1"/>
    </xf>
    <xf numFmtId="0" fontId="8" fillId="0" borderId="1" xfId="22" applyFont="1" applyBorder="1" applyAlignment="1">
      <alignment horizontal="left" vertical="center" wrapText="1"/>
    </xf>
    <xf numFmtId="9" fontId="7" fillId="0" borderId="1" xfId="29" applyFont="1" applyFill="1" applyBorder="1" applyAlignment="1" applyProtection="1">
      <alignment horizontal="center" vertical="center" wrapText="1"/>
      <protection locked="0"/>
    </xf>
    <xf numFmtId="9" fontId="7" fillId="9" borderId="2" xfId="28" applyFont="1" applyFill="1" applyBorder="1" applyAlignment="1" applyProtection="1">
      <alignment horizontal="center" vertical="center" wrapText="1"/>
      <protection locked="0"/>
    </xf>
    <xf numFmtId="9" fontId="7" fillId="9" borderId="19" xfId="28" applyFont="1" applyFill="1" applyBorder="1" applyAlignment="1" applyProtection="1">
      <alignment horizontal="center" vertical="center" wrapText="1"/>
      <protection locked="0"/>
    </xf>
    <xf numFmtId="9" fontId="7" fillId="9" borderId="21" xfId="28" applyFont="1" applyFill="1" applyBorder="1" applyAlignment="1" applyProtection="1">
      <alignment horizontal="center" vertical="center" wrapText="1"/>
      <protection locked="0"/>
    </xf>
    <xf numFmtId="9" fontId="8" fillId="0" borderId="21" xfId="22" applyNumberFormat="1" applyFont="1" applyBorder="1" applyAlignment="1">
      <alignment horizontal="center" vertical="center" wrapText="1"/>
    </xf>
    <xf numFmtId="0" fontId="32" fillId="0" borderId="0" xfId="0" applyFont="1" applyAlignment="1">
      <alignment vertical="center"/>
    </xf>
    <xf numFmtId="0" fontId="32" fillId="0" borderId="1" xfId="0" applyFont="1" applyBorder="1" applyAlignment="1">
      <alignment horizontal="center" vertical="center" wrapText="1"/>
    </xf>
    <xf numFmtId="0" fontId="32" fillId="0" borderId="1" xfId="0" applyFont="1" applyBorder="1" applyAlignment="1">
      <alignment vertical="center"/>
    </xf>
    <xf numFmtId="0" fontId="8" fillId="9" borderId="10" xfId="0" applyFont="1" applyFill="1" applyBorder="1" applyAlignment="1">
      <alignment horizontal="center" vertical="center" wrapText="1"/>
    </xf>
    <xf numFmtId="0" fontId="34" fillId="9" borderId="1" xfId="0" applyFont="1" applyFill="1" applyBorder="1" applyAlignment="1">
      <alignment horizontal="center" vertical="center"/>
    </xf>
    <xf numFmtId="0" fontId="32" fillId="0" borderId="0" xfId="0" applyFont="1" applyAlignment="1">
      <alignment horizontal="center" vertical="center"/>
    </xf>
    <xf numFmtId="0" fontId="35" fillId="0" borderId="1" xfId="0" applyFont="1" applyBorder="1" applyAlignment="1">
      <alignment vertical="center"/>
    </xf>
    <xf numFmtId="0" fontId="34" fillId="9" borderId="1" xfId="0" applyFont="1" applyFill="1" applyBorder="1" applyAlignment="1">
      <alignment horizontal="left" vertical="center"/>
    </xf>
    <xf numFmtId="0" fontId="32" fillId="0" borderId="1" xfId="0" applyFont="1" applyBorder="1" applyAlignment="1">
      <alignment horizontal="left" vertical="center"/>
    </xf>
    <xf numFmtId="0" fontId="32" fillId="0" borderId="2" xfId="0" applyFont="1" applyBorder="1" applyAlignment="1">
      <alignment horizontal="left" vertical="center"/>
    </xf>
    <xf numFmtId="41" fontId="32" fillId="0" borderId="1" xfId="12" applyFont="1" applyFill="1" applyBorder="1" applyAlignment="1">
      <alignment vertical="center"/>
    </xf>
    <xf numFmtId="0" fontId="35" fillId="0" borderId="0" xfId="0" applyFont="1" applyAlignment="1">
      <alignment vertical="center"/>
    </xf>
    <xf numFmtId="0" fontId="36" fillId="0" borderId="0" xfId="0" applyFont="1" applyAlignment="1">
      <alignment horizontal="left" vertical="center"/>
    </xf>
    <xf numFmtId="0" fontId="36" fillId="9" borderId="1" xfId="0" applyFont="1" applyFill="1" applyBorder="1" applyAlignment="1">
      <alignment vertical="center"/>
    </xf>
    <xf numFmtId="41" fontId="32" fillId="0" borderId="2" xfId="12" applyFont="1" applyFill="1" applyBorder="1" applyAlignment="1">
      <alignment vertical="center"/>
    </xf>
    <xf numFmtId="49" fontId="32" fillId="0" borderId="2" xfId="12" applyNumberFormat="1" applyFont="1" applyFill="1" applyBorder="1" applyAlignment="1">
      <alignment vertical="center"/>
    </xf>
    <xf numFmtId="49" fontId="32" fillId="0" borderId="1" xfId="12" applyNumberFormat="1" applyFont="1" applyFill="1" applyBorder="1" applyAlignment="1">
      <alignment vertical="center"/>
    </xf>
    <xf numFmtId="0" fontId="32" fillId="0" borderId="0" xfId="0" applyFont="1" applyAlignment="1">
      <alignment horizontal="left" vertical="center"/>
    </xf>
    <xf numFmtId="0" fontId="36" fillId="21" borderId="1" xfId="0" applyFont="1" applyFill="1" applyBorder="1" applyAlignment="1">
      <alignment horizontal="center" vertical="center"/>
    </xf>
    <xf numFmtId="0" fontId="36" fillId="0" borderId="1" xfId="0" applyFont="1" applyBorder="1" applyAlignment="1">
      <alignment horizontal="center" vertical="center"/>
    </xf>
    <xf numFmtId="0" fontId="32" fillId="0" borderId="4" xfId="0" applyFont="1" applyBorder="1" applyAlignment="1">
      <alignment horizontal="left" vertical="center" wrapText="1"/>
    </xf>
    <xf numFmtId="0" fontId="32" fillId="0" borderId="1" xfId="0" applyFont="1" applyBorder="1" applyAlignment="1">
      <alignment horizontal="left" vertical="center" wrapText="1"/>
    </xf>
    <xf numFmtId="0" fontId="36" fillId="0" borderId="1" xfId="0" applyFont="1" applyBorder="1" applyAlignment="1">
      <alignment horizontal="center" vertical="center" wrapText="1"/>
    </xf>
    <xf numFmtId="0" fontId="32" fillId="0" borderId="1" xfId="0" applyFont="1" applyBorder="1" applyAlignment="1">
      <alignment vertical="center" wrapText="1"/>
    </xf>
    <xf numFmtId="0" fontId="36" fillId="0" borderId="1" xfId="0" applyFont="1" applyBorder="1" applyAlignment="1">
      <alignment vertical="center" wrapText="1"/>
    </xf>
    <xf numFmtId="0" fontId="7" fillId="19" borderId="1" xfId="0" applyFont="1" applyFill="1" applyBorder="1" applyAlignment="1">
      <alignment horizontal="left" vertical="center" wrapText="1"/>
    </xf>
    <xf numFmtId="0" fontId="36" fillId="0" borderId="10" xfId="0" applyFont="1" applyBorder="1" applyAlignment="1">
      <alignment horizontal="left" vertical="center" wrapText="1"/>
    </xf>
    <xf numFmtId="0" fontId="32" fillId="0" borderId="10" xfId="0" applyFont="1" applyBorder="1" applyAlignment="1">
      <alignment horizontal="left" vertical="center"/>
    </xf>
    <xf numFmtId="0" fontId="8" fillId="19" borderId="2" xfId="22" applyFont="1" applyFill="1" applyBorder="1" applyAlignment="1">
      <alignment horizontal="center" vertical="center" wrapText="1"/>
    </xf>
    <xf numFmtId="0" fontId="8" fillId="19" borderId="5" xfId="22" applyFont="1" applyFill="1" applyBorder="1" applyAlignment="1">
      <alignment horizontal="center" vertical="center" wrapText="1"/>
    </xf>
    <xf numFmtId="0" fontId="8" fillId="0" borderId="2" xfId="22" applyFont="1" applyBorder="1" applyAlignment="1">
      <alignment horizontal="center" vertical="center" wrapText="1"/>
    </xf>
    <xf numFmtId="0" fontId="8" fillId="0" borderId="22" xfId="22" applyFont="1" applyBorder="1" applyAlignment="1">
      <alignment horizontal="center" vertical="center" wrapText="1"/>
    </xf>
    <xf numFmtId="0" fontId="13" fillId="19" borderId="0" xfId="0" applyFont="1" applyFill="1" applyAlignment="1">
      <alignment vertical="center"/>
    </xf>
    <xf numFmtId="0" fontId="13" fillId="19" borderId="0" xfId="0" applyFont="1" applyFill="1" applyAlignment="1">
      <alignment horizontal="center" vertical="center"/>
    </xf>
    <xf numFmtId="49" fontId="8" fillId="9" borderId="10" xfId="0" applyNumberFormat="1" applyFont="1" applyFill="1" applyBorder="1" applyAlignment="1">
      <alignment horizontal="center" vertical="center" wrapText="1"/>
    </xf>
    <xf numFmtId="0" fontId="13" fillId="0" borderId="1" xfId="0" applyFont="1" applyBorder="1" applyAlignment="1">
      <alignment vertical="center"/>
    </xf>
    <xf numFmtId="0" fontId="13" fillId="0" borderId="1" xfId="0" applyFont="1" applyBorder="1" applyAlignment="1">
      <alignment horizontal="center" vertical="center"/>
    </xf>
    <xf numFmtId="0" fontId="9" fillId="22" borderId="1" xfId="0" applyFont="1" applyFill="1" applyBorder="1" applyAlignment="1">
      <alignment horizontal="center" vertical="center"/>
    </xf>
    <xf numFmtId="0" fontId="9" fillId="0" borderId="1" xfId="0" applyFont="1" applyBorder="1" applyAlignment="1">
      <alignment vertical="center"/>
    </xf>
    <xf numFmtId="0" fontId="9" fillId="0" borderId="1" xfId="0" applyFont="1" applyBorder="1" applyAlignment="1">
      <alignment vertical="center" wrapText="1"/>
    </xf>
    <xf numFmtId="0" fontId="9" fillId="22" borderId="1" xfId="0" applyFont="1" applyFill="1" applyBorder="1" applyAlignment="1">
      <alignment horizontal="left" vertical="center"/>
    </xf>
    <xf numFmtId="0" fontId="8" fillId="9" borderId="1" xfId="0" applyFont="1" applyFill="1" applyBorder="1" applyAlignment="1">
      <alignment horizontal="left" vertical="center" wrapText="1"/>
    </xf>
    <xf numFmtId="0" fontId="8" fillId="9" borderId="1" xfId="0" applyFont="1" applyFill="1" applyBorder="1" applyAlignment="1">
      <alignment vertical="center" wrapText="1"/>
    </xf>
    <xf numFmtId="177" fontId="9" fillId="22" borderId="1" xfId="15" applyNumberFormat="1" applyFont="1" applyFill="1" applyBorder="1" applyAlignment="1">
      <alignment horizontal="center" vertical="center"/>
    </xf>
    <xf numFmtId="177" fontId="9" fillId="22" borderId="1" xfId="0" applyNumberFormat="1" applyFont="1" applyFill="1" applyBorder="1" applyAlignment="1">
      <alignment horizontal="center" vertical="center"/>
    </xf>
    <xf numFmtId="0" fontId="8" fillId="20" borderId="23" xfId="22" applyFont="1" applyFill="1" applyBorder="1" applyAlignment="1">
      <alignment horizontal="center" vertical="center" wrapText="1"/>
    </xf>
    <xf numFmtId="0" fontId="8" fillId="20" borderId="24" xfId="22" applyFont="1" applyFill="1" applyBorder="1" applyAlignment="1">
      <alignment horizontal="center" vertical="center" wrapText="1"/>
    </xf>
    <xf numFmtId="0" fontId="8" fillId="20" borderId="25" xfId="22" applyFont="1" applyFill="1" applyBorder="1" applyAlignment="1">
      <alignment horizontal="center" vertical="center" wrapText="1"/>
    </xf>
    <xf numFmtId="9" fontId="8" fillId="0" borderId="10" xfId="28" applyFont="1" applyFill="1" applyBorder="1" applyAlignment="1" applyProtection="1">
      <alignment horizontal="center" vertical="center" wrapText="1"/>
    </xf>
    <xf numFmtId="9" fontId="8" fillId="9" borderId="19" xfId="28" applyFont="1" applyFill="1" applyBorder="1" applyAlignment="1" applyProtection="1">
      <alignment horizontal="center" vertical="center" wrapText="1"/>
    </xf>
    <xf numFmtId="0" fontId="8" fillId="19" borderId="26" xfId="22" applyFont="1" applyFill="1" applyBorder="1" applyAlignment="1">
      <alignment horizontal="center" vertical="center" wrapText="1"/>
    </xf>
    <xf numFmtId="0" fontId="8" fillId="19" borderId="27" xfId="22" applyFont="1" applyFill="1" applyBorder="1" applyAlignment="1">
      <alignment horizontal="center" vertical="center" wrapText="1"/>
    </xf>
    <xf numFmtId="0" fontId="8" fillId="19" borderId="28" xfId="22" applyFont="1" applyFill="1" applyBorder="1" applyAlignment="1">
      <alignment horizontal="center" vertical="center" wrapText="1"/>
    </xf>
    <xf numFmtId="0" fontId="37" fillId="0" borderId="0" xfId="0" applyFont="1" applyAlignment="1">
      <alignment horizontal="center" vertical="center"/>
    </xf>
    <xf numFmtId="0" fontId="31" fillId="0" borderId="0" xfId="0" applyFont="1" applyAlignment="1">
      <alignment horizontal="center" vertical="center" wrapText="1"/>
    </xf>
    <xf numFmtId="0" fontId="0" fillId="0" borderId="0" xfId="0" applyAlignment="1">
      <alignment horizontal="center" vertical="center"/>
    </xf>
    <xf numFmtId="0" fontId="8" fillId="0" borderId="13" xfId="22" applyFont="1" applyBorder="1" applyAlignment="1">
      <alignment vertical="center" wrapText="1"/>
    </xf>
    <xf numFmtId="0" fontId="8" fillId="0" borderId="0" xfId="22" applyFont="1" applyAlignment="1">
      <alignment vertical="center" wrapText="1"/>
    </xf>
    <xf numFmtId="0" fontId="10" fillId="0" borderId="0" xfId="22" applyFont="1" applyAlignment="1">
      <alignment vertical="center" wrapText="1"/>
    </xf>
    <xf numFmtId="0" fontId="7" fillId="0" borderId="0" xfId="22" applyFont="1" applyAlignment="1">
      <alignment vertical="center" wrapText="1"/>
    </xf>
    <xf numFmtId="0" fontId="7" fillId="0" borderId="14" xfId="22" applyFont="1" applyBorder="1" applyAlignment="1">
      <alignment vertical="center" wrapText="1"/>
    </xf>
    <xf numFmtId="173" fontId="20" fillId="0" borderId="1" xfId="10" applyNumberFormat="1" applyFont="1" applyBorder="1" applyAlignment="1">
      <alignment vertical="center"/>
    </xf>
    <xf numFmtId="173" fontId="20" fillId="0" borderId="8" xfId="10" applyNumberFormat="1" applyFont="1" applyBorder="1" applyAlignment="1">
      <alignment vertical="center"/>
    </xf>
    <xf numFmtId="173" fontId="20" fillId="0" borderId="29" xfId="10" applyNumberFormat="1" applyFont="1" applyBorder="1" applyAlignment="1">
      <alignment vertical="center"/>
    </xf>
    <xf numFmtId="173" fontId="20" fillId="0" borderId="19" xfId="10" applyNumberFormat="1" applyFont="1" applyBorder="1" applyAlignment="1">
      <alignment vertical="center"/>
    </xf>
    <xf numFmtId="173" fontId="20" fillId="0" borderId="4" xfId="10" applyNumberFormat="1" applyFont="1" applyBorder="1" applyAlignment="1">
      <alignment vertical="center"/>
    </xf>
    <xf numFmtId="173" fontId="20" fillId="0" borderId="2" xfId="10" applyNumberFormat="1" applyFont="1" applyBorder="1" applyAlignment="1">
      <alignment vertical="center"/>
    </xf>
    <xf numFmtId="173" fontId="20" fillId="0" borderId="30" xfId="10" applyNumberFormat="1" applyFont="1" applyBorder="1" applyAlignment="1">
      <alignment vertical="center"/>
    </xf>
    <xf numFmtId="173" fontId="20" fillId="0" borderId="20" xfId="10" applyNumberFormat="1" applyFont="1" applyBorder="1" applyAlignment="1">
      <alignment vertical="center"/>
    </xf>
    <xf numFmtId="9" fontId="20" fillId="0" borderId="21" xfId="28" applyFont="1" applyBorder="1" applyAlignment="1">
      <alignment vertical="center"/>
    </xf>
    <xf numFmtId="9" fontId="20" fillId="0" borderId="9" xfId="28" applyFont="1" applyBorder="1" applyAlignment="1">
      <alignment vertical="center"/>
    </xf>
    <xf numFmtId="9" fontId="20" fillId="0" borderId="31" xfId="28" applyFont="1" applyBorder="1" applyAlignment="1">
      <alignment vertical="center"/>
    </xf>
    <xf numFmtId="9" fontId="20" fillId="0" borderId="32" xfId="28" applyFont="1" applyBorder="1" applyAlignment="1">
      <alignment vertical="center"/>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3"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9" fillId="0" borderId="1" xfId="15" applyNumberFormat="1" applyFont="1" applyFill="1" applyBorder="1" applyAlignment="1">
      <alignment horizontal="center" vertical="center"/>
    </xf>
    <xf numFmtId="0" fontId="13" fillId="23" borderId="1" xfId="0" applyFont="1" applyFill="1" applyBorder="1" applyAlignment="1">
      <alignment horizontal="center" vertical="center"/>
    </xf>
    <xf numFmtId="0" fontId="9" fillId="23" borderId="1" xfId="0" applyFont="1" applyFill="1" applyBorder="1" applyAlignment="1">
      <alignment horizontal="center" vertical="center"/>
    </xf>
    <xf numFmtId="9" fontId="20" fillId="0" borderId="2" xfId="28" applyFont="1" applyBorder="1" applyAlignment="1">
      <alignment vertical="center"/>
    </xf>
    <xf numFmtId="168" fontId="8" fillId="0" borderId="10" xfId="10" applyFont="1" applyFill="1" applyBorder="1" applyAlignment="1" applyProtection="1">
      <alignment horizontal="center" vertical="center" wrapText="1"/>
    </xf>
    <xf numFmtId="0" fontId="7" fillId="0" borderId="18" xfId="22" applyFont="1" applyBorder="1" applyAlignment="1">
      <alignment horizontal="center" vertical="center" wrapText="1"/>
    </xf>
    <xf numFmtId="0" fontId="8" fillId="19" borderId="1" xfId="22" applyFont="1" applyFill="1" applyBorder="1" applyAlignment="1">
      <alignment horizontal="left" vertical="center" wrapText="1"/>
    </xf>
    <xf numFmtId="9" fontId="7" fillId="19" borderId="1" xfId="28" applyFont="1" applyFill="1" applyBorder="1" applyAlignment="1" applyProtection="1">
      <alignment horizontal="center" vertical="center" wrapText="1"/>
      <protection locked="0"/>
    </xf>
    <xf numFmtId="0" fontId="8" fillId="19" borderId="4" xfId="22" applyFont="1" applyFill="1" applyBorder="1" applyAlignment="1">
      <alignment horizontal="left" vertical="center" wrapText="1"/>
    </xf>
    <xf numFmtId="9" fontId="7" fillId="19" borderId="4" xfId="29" applyFont="1" applyFill="1" applyBorder="1" applyAlignment="1" applyProtection="1">
      <alignment horizontal="center" vertical="center" wrapText="1"/>
      <protection locked="0"/>
    </xf>
    <xf numFmtId="9" fontId="38" fillId="0" borderId="77" xfId="29" applyFont="1" applyFill="1" applyBorder="1" applyAlignment="1" applyProtection="1">
      <alignment horizontal="center" vertical="center" wrapText="1"/>
      <protection locked="0"/>
    </xf>
    <xf numFmtId="178" fontId="20" fillId="0" borderId="18" xfId="12" applyNumberFormat="1" applyFont="1" applyBorder="1" applyAlignment="1">
      <alignment horizontal="center" vertical="center"/>
    </xf>
    <xf numFmtId="0" fontId="32" fillId="0" borderId="1" xfId="0" applyFont="1" applyBorder="1" applyAlignment="1">
      <alignment horizontal="center" vertical="center"/>
    </xf>
    <xf numFmtId="0" fontId="36" fillId="9" borderId="27" xfId="0" applyFont="1" applyFill="1" applyBorder="1" applyAlignment="1">
      <alignment vertical="center"/>
    </xf>
    <xf numFmtId="0" fontId="36" fillId="9" borderId="28" xfId="0" applyFont="1" applyFill="1" applyBorder="1" applyAlignment="1">
      <alignment vertical="center"/>
    </xf>
    <xf numFmtId="0" fontId="36" fillId="9" borderId="0" xfId="0" applyFont="1" applyFill="1" applyAlignment="1">
      <alignment vertical="center"/>
    </xf>
    <xf numFmtId="0" fontId="36" fillId="9" borderId="35" xfId="0" applyFont="1" applyFill="1" applyBorder="1" applyAlignment="1">
      <alignment vertical="center"/>
    </xf>
    <xf numFmtId="0" fontId="36" fillId="9" borderId="3" xfId="0" applyFont="1" applyFill="1" applyBorder="1" applyAlignment="1">
      <alignment vertical="center"/>
    </xf>
    <xf numFmtId="0" fontId="36" fillId="9" borderId="36" xfId="0" applyFont="1" applyFill="1" applyBorder="1" applyAlignment="1">
      <alignment vertical="center"/>
    </xf>
    <xf numFmtId="0" fontId="36" fillId="9" borderId="1" xfId="0" applyFont="1" applyFill="1" applyBorder="1" applyAlignment="1">
      <alignment horizontal="center" vertical="center" wrapText="1"/>
    </xf>
    <xf numFmtId="166" fontId="32" fillId="0" borderId="1" xfId="11" applyFont="1" applyFill="1" applyBorder="1" applyAlignment="1">
      <alignment horizontal="center" vertical="center" wrapText="1"/>
    </xf>
    <xf numFmtId="9" fontId="32" fillId="0" borderId="1" xfId="28" applyFont="1" applyBorder="1" applyAlignment="1">
      <alignment horizontal="center" vertical="center" wrapText="1"/>
    </xf>
    <xf numFmtId="0" fontId="32" fillId="0" borderId="1" xfId="28" applyNumberFormat="1" applyFont="1" applyBorder="1" applyAlignment="1">
      <alignment vertical="center" wrapText="1"/>
    </xf>
    <xf numFmtId="0" fontId="32" fillId="0" borderId="0" xfId="0" applyFont="1" applyAlignment="1">
      <alignment vertical="center" wrapText="1"/>
    </xf>
    <xf numFmtId="9" fontId="32" fillId="0" borderId="1" xfId="28" applyFont="1" applyBorder="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vertical="center"/>
    </xf>
    <xf numFmtId="9" fontId="7" fillId="0" borderId="1" xfId="28" applyFont="1" applyBorder="1" applyAlignment="1">
      <alignment vertical="center"/>
    </xf>
    <xf numFmtId="0" fontId="7" fillId="0" borderId="0" xfId="0" applyFont="1" applyAlignment="1">
      <alignment vertical="center"/>
    </xf>
    <xf numFmtId="0" fontId="39" fillId="0" borderId="1" xfId="0" applyFont="1" applyBorder="1" applyAlignment="1">
      <alignment vertical="center"/>
    </xf>
    <xf numFmtId="9" fontId="32" fillId="0" borderId="1" xfId="28" applyFont="1" applyBorder="1" applyAlignment="1">
      <alignment vertical="center"/>
    </xf>
    <xf numFmtId="173" fontId="20" fillId="0" borderId="18" xfId="10" applyNumberFormat="1" applyFont="1" applyBorder="1" applyAlignment="1">
      <alignment vertical="center"/>
    </xf>
    <xf numFmtId="173" fontId="20" fillId="0" borderId="10" xfId="10" applyNumberFormat="1" applyFont="1" applyBorder="1" applyAlignment="1">
      <alignment vertical="center"/>
    </xf>
    <xf numFmtId="0" fontId="0" fillId="0" borderId="1" xfId="0" applyBorder="1" applyAlignment="1">
      <alignment vertical="center"/>
    </xf>
    <xf numFmtId="9" fontId="7" fillId="0" borderId="1" xfId="28" applyFont="1" applyBorder="1" applyAlignment="1">
      <alignment vertical="center" wrapText="1"/>
    </xf>
    <xf numFmtId="0" fontId="13" fillId="0" borderId="1" xfId="0" applyFont="1" applyBorder="1" applyAlignment="1">
      <alignment vertical="center" wrapText="1"/>
    </xf>
    <xf numFmtId="173" fontId="20" fillId="0" borderId="5" xfId="10" applyNumberFormat="1" applyFont="1" applyBorder="1" applyAlignment="1">
      <alignment vertical="center"/>
    </xf>
    <xf numFmtId="9" fontId="7" fillId="0" borderId="1" xfId="28" applyFont="1" applyFill="1" applyBorder="1" applyAlignment="1">
      <alignment vertical="center" wrapText="1"/>
    </xf>
    <xf numFmtId="0" fontId="32" fillId="0" borderId="1" xfId="11" applyNumberFormat="1" applyFont="1" applyFill="1" applyBorder="1" applyAlignment="1">
      <alignment horizontal="center" vertical="center" wrapText="1"/>
    </xf>
    <xf numFmtId="9" fontId="8" fillId="0" borderId="0" xfId="22" applyNumberFormat="1" applyFont="1" applyAlignment="1">
      <alignment horizontal="center" vertical="center" wrapText="1"/>
    </xf>
    <xf numFmtId="9" fontId="8" fillId="0" borderId="1" xfId="22" applyNumberFormat="1" applyFont="1" applyBorder="1" applyAlignment="1">
      <alignment horizontal="center" vertical="center" wrapText="1"/>
    </xf>
    <xf numFmtId="173" fontId="20" fillId="0" borderId="37" xfId="10" applyNumberFormat="1" applyFont="1" applyBorder="1" applyAlignment="1">
      <alignment vertical="center"/>
    </xf>
    <xf numFmtId="0" fontId="33" fillId="0" borderId="0" xfId="0" applyFont="1" applyAlignment="1">
      <alignment vertical="center"/>
    </xf>
    <xf numFmtId="9" fontId="32" fillId="0" borderId="1" xfId="28" applyFont="1" applyFill="1" applyBorder="1" applyAlignment="1">
      <alignment vertical="center"/>
    </xf>
    <xf numFmtId="9" fontId="7" fillId="0" borderId="1" xfId="28" applyFont="1" applyBorder="1" applyAlignment="1">
      <alignment horizontal="center" vertical="center" wrapText="1"/>
    </xf>
    <xf numFmtId="9" fontId="32" fillId="0" borderId="1" xfId="28" applyFont="1" applyFill="1" applyBorder="1" applyAlignment="1">
      <alignment horizontal="center" vertical="center"/>
    </xf>
    <xf numFmtId="0" fontId="13" fillId="0" borderId="1" xfId="0" applyFont="1" applyBorder="1" applyAlignment="1">
      <alignment horizontal="center" vertical="center" wrapText="1"/>
    </xf>
    <xf numFmtId="9" fontId="7" fillId="9" borderId="19" xfId="30" applyFont="1" applyFill="1" applyBorder="1" applyAlignment="1" applyProtection="1">
      <alignment horizontal="center" vertical="center" wrapText="1"/>
    </xf>
    <xf numFmtId="0" fontId="32" fillId="25" borderId="1" xfId="0" applyFont="1" applyFill="1" applyBorder="1" applyAlignment="1">
      <alignment horizontal="center" vertical="center" wrapText="1"/>
    </xf>
    <xf numFmtId="0" fontId="7" fillId="25" borderId="1" xfId="0" applyFont="1" applyFill="1" applyBorder="1" applyAlignment="1">
      <alignment horizontal="center" vertical="center"/>
    </xf>
    <xf numFmtId="0" fontId="32" fillId="25" borderId="1" xfId="0" applyFont="1" applyFill="1" applyBorder="1" applyAlignment="1">
      <alignment horizontal="center" vertical="center"/>
    </xf>
    <xf numFmtId="0" fontId="33" fillId="9" borderId="19" xfId="30" applyNumberFormat="1" applyFont="1" applyFill="1" applyBorder="1" applyAlignment="1" applyProtection="1">
      <alignment vertical="center" wrapText="1"/>
    </xf>
    <xf numFmtId="0" fontId="8" fillId="9" borderId="19" xfId="28" applyNumberFormat="1" applyFont="1" applyFill="1" applyBorder="1" applyAlignment="1" applyProtection="1">
      <alignment vertical="center" wrapText="1"/>
    </xf>
    <xf numFmtId="0" fontId="35" fillId="9" borderId="19" xfId="30" applyNumberFormat="1" applyFont="1" applyFill="1" applyBorder="1" applyAlignment="1">
      <alignment horizontal="center" vertical="center" wrapText="1"/>
    </xf>
    <xf numFmtId="9" fontId="35" fillId="9" borderId="19" xfId="30" applyFont="1" applyFill="1" applyBorder="1" applyAlignment="1" applyProtection="1">
      <alignment horizontal="center" vertical="center" wrapText="1"/>
    </xf>
    <xf numFmtId="0" fontId="35" fillId="0" borderId="1" xfId="0" applyFont="1" applyBorder="1" applyAlignment="1">
      <alignment vertical="center" wrapText="1"/>
    </xf>
    <xf numFmtId="0" fontId="35" fillId="9" borderId="19" xfId="30" applyNumberFormat="1" applyFont="1" applyFill="1" applyBorder="1" applyAlignment="1" applyProtection="1">
      <alignment horizontal="center" vertical="center" wrapText="1"/>
    </xf>
    <xf numFmtId="9" fontId="32" fillId="0" borderId="1" xfId="28" applyFont="1" applyBorder="1" applyAlignment="1">
      <alignment vertical="top" wrapText="1"/>
    </xf>
    <xf numFmtId="9" fontId="7" fillId="0" borderId="1" xfId="0" applyNumberFormat="1" applyFont="1" applyBorder="1" applyAlignment="1">
      <alignment vertical="center" wrapText="1"/>
    </xf>
    <xf numFmtId="9" fontId="7" fillId="0" borderId="1" xfId="0" applyNumberFormat="1" applyFont="1" applyBorder="1" applyAlignment="1">
      <alignment horizontal="center" vertical="center" wrapText="1"/>
    </xf>
    <xf numFmtId="0" fontId="35" fillId="0" borderId="1" xfId="0" applyFont="1" applyBorder="1" applyAlignment="1">
      <alignment wrapText="1"/>
    </xf>
    <xf numFmtId="9" fontId="8" fillId="9" borderId="19" xfId="28" applyNumberFormat="1" applyFont="1" applyFill="1" applyBorder="1" applyAlignment="1" applyProtection="1">
      <alignment vertical="center" wrapText="1"/>
    </xf>
    <xf numFmtId="0" fontId="34" fillId="9" borderId="19" xfId="30" applyNumberFormat="1" applyFont="1" applyFill="1" applyBorder="1" applyAlignment="1" applyProtection="1">
      <alignment horizontal="center" vertical="center" wrapText="1"/>
    </xf>
    <xf numFmtId="9" fontId="7" fillId="0" borderId="56" xfId="22" applyNumberFormat="1" applyFont="1" applyBorder="1" applyAlignment="1">
      <alignment horizontal="left" vertical="center" wrapText="1"/>
    </xf>
    <xf numFmtId="9" fontId="33" fillId="0" borderId="27" xfId="22" applyNumberFormat="1" applyFont="1" applyBorder="1" applyAlignment="1">
      <alignment horizontal="left" vertical="center" wrapText="1"/>
    </xf>
    <xf numFmtId="9" fontId="33" fillId="0" borderId="62" xfId="22" applyNumberFormat="1" applyFont="1" applyBorder="1" applyAlignment="1">
      <alignment horizontal="left" vertical="center" wrapText="1"/>
    </xf>
    <xf numFmtId="9" fontId="33" fillId="0" borderId="20" xfId="22" applyNumberFormat="1" applyFont="1" applyBorder="1" applyAlignment="1">
      <alignment horizontal="left" vertical="center" wrapText="1"/>
    </xf>
    <xf numFmtId="9" fontId="33" fillId="0" borderId="3" xfId="22" applyNumberFormat="1" applyFont="1" applyBorder="1" applyAlignment="1">
      <alignment horizontal="left" vertical="center" wrapText="1"/>
    </xf>
    <xf numFmtId="9" fontId="33" fillId="0" borderId="7" xfId="22" applyNumberFormat="1" applyFont="1" applyBorder="1" applyAlignment="1">
      <alignment horizontal="left" vertical="center" wrapText="1"/>
    </xf>
    <xf numFmtId="9" fontId="8" fillId="0" borderId="38" xfId="22" applyNumberFormat="1" applyFont="1" applyBorder="1" applyAlignment="1">
      <alignment horizontal="center" vertical="center" wrapText="1"/>
    </xf>
    <xf numFmtId="9" fontId="8" fillId="0" borderId="40" xfId="22" applyNumberFormat="1" applyFont="1" applyBorder="1" applyAlignment="1">
      <alignment horizontal="center" vertical="center" wrapText="1"/>
    </xf>
    <xf numFmtId="0" fontId="8" fillId="19" borderId="42" xfId="22" applyFont="1" applyFill="1" applyBorder="1" applyAlignment="1">
      <alignment horizontal="center" vertical="center" wrapText="1"/>
    </xf>
    <xf numFmtId="0" fontId="8" fillId="19" borderId="48" xfId="22" applyFont="1" applyFill="1" applyBorder="1" applyAlignment="1">
      <alignment horizontal="center" vertical="center" wrapText="1"/>
    </xf>
    <xf numFmtId="0" fontId="8" fillId="19" borderId="49" xfId="22" applyFont="1" applyFill="1" applyBorder="1" applyAlignment="1">
      <alignment horizontal="center" vertical="center" wrapText="1"/>
    </xf>
    <xf numFmtId="0" fontId="8" fillId="19" borderId="50" xfId="22" applyFont="1" applyFill="1" applyBorder="1" applyAlignment="1">
      <alignment horizontal="center" vertical="center" wrapText="1"/>
    </xf>
    <xf numFmtId="0" fontId="8" fillId="20" borderId="8" xfId="22" applyFont="1" applyFill="1" applyBorder="1" applyAlignment="1">
      <alignment horizontal="center" vertical="center" wrapText="1"/>
    </xf>
    <xf numFmtId="0" fontId="8" fillId="20" borderId="2" xfId="22" applyFont="1" applyFill="1" applyBorder="1" applyAlignment="1">
      <alignment horizontal="center" vertical="center" wrapText="1"/>
    </xf>
    <xf numFmtId="0" fontId="8" fillId="20" borderId="29" xfId="22" applyFont="1" applyFill="1" applyBorder="1" applyAlignment="1">
      <alignment horizontal="center" vertical="center" wrapText="1"/>
    </xf>
    <xf numFmtId="0" fontId="8" fillId="20" borderId="21" xfId="22" applyFont="1" applyFill="1" applyBorder="1" applyAlignment="1">
      <alignment horizontal="center" vertical="center" wrapText="1"/>
    </xf>
    <xf numFmtId="0" fontId="8" fillId="20" borderId="26" xfId="22" applyFont="1" applyFill="1" applyBorder="1" applyAlignment="1">
      <alignment horizontal="center" vertical="center" wrapText="1"/>
    </xf>
    <xf numFmtId="0" fontId="8" fillId="20" borderId="6" xfId="22" applyFont="1" applyFill="1" applyBorder="1" applyAlignment="1">
      <alignment horizontal="center" vertical="center" wrapText="1"/>
    </xf>
    <xf numFmtId="0" fontId="8" fillId="20" borderId="56" xfId="22" applyFont="1" applyFill="1" applyBorder="1" applyAlignment="1">
      <alignment horizontal="center" vertical="center" wrapText="1"/>
    </xf>
    <xf numFmtId="0" fontId="8" fillId="20" borderId="28" xfId="22" applyFont="1" applyFill="1" applyBorder="1" applyAlignment="1">
      <alignment horizontal="center" vertical="center" wrapText="1"/>
    </xf>
    <xf numFmtId="0" fontId="8" fillId="20" borderId="20" xfId="22" applyFont="1" applyFill="1" applyBorder="1" applyAlignment="1">
      <alignment horizontal="center" vertical="center" wrapText="1"/>
    </xf>
    <xf numFmtId="0" fontId="8" fillId="20" borderId="36" xfId="22" applyFont="1" applyFill="1" applyBorder="1" applyAlignment="1">
      <alignment horizontal="center" vertical="center" wrapText="1"/>
    </xf>
    <xf numFmtId="0" fontId="8" fillId="20" borderId="57" xfId="22" applyFont="1" applyFill="1" applyBorder="1" applyAlignment="1">
      <alignment horizontal="center" vertical="center" wrapText="1"/>
    </xf>
    <xf numFmtId="0" fontId="8" fillId="20" borderId="5" xfId="22" applyFont="1" applyFill="1" applyBorder="1" applyAlignment="1">
      <alignment horizontal="center" vertical="center" wrapText="1"/>
    </xf>
    <xf numFmtId="0" fontId="8" fillId="20" borderId="1" xfId="22" applyFont="1" applyFill="1" applyBorder="1" applyAlignment="1">
      <alignment horizontal="center" vertical="center" wrapText="1"/>
    </xf>
    <xf numFmtId="0" fontId="8" fillId="20" borderId="9" xfId="22" applyFont="1" applyFill="1" applyBorder="1" applyAlignment="1">
      <alignment horizontal="center" vertical="center" wrapText="1"/>
    </xf>
    <xf numFmtId="3" fontId="8" fillId="0" borderId="56" xfId="22" applyNumberFormat="1" applyFont="1" applyBorder="1" applyAlignment="1">
      <alignment horizontal="center" vertical="center" wrapText="1"/>
    </xf>
    <xf numFmtId="3" fontId="8" fillId="0" borderId="28" xfId="22" applyNumberFormat="1" applyFont="1" applyBorder="1" applyAlignment="1">
      <alignment horizontal="center" vertical="center" wrapText="1"/>
    </xf>
    <xf numFmtId="0" fontId="35" fillId="0" borderId="1" xfId="22" applyFont="1" applyBorder="1" applyAlignment="1">
      <alignment horizontal="left" vertical="center" wrapText="1"/>
    </xf>
    <xf numFmtId="0" fontId="35" fillId="0" borderId="9" xfId="22" applyFont="1" applyBorder="1" applyAlignment="1">
      <alignment horizontal="left" vertical="center" wrapText="1"/>
    </xf>
    <xf numFmtId="0" fontId="8" fillId="0" borderId="42" xfId="22" applyFont="1" applyBorder="1" applyAlignment="1">
      <alignment horizontal="center" vertical="center" wrapText="1"/>
    </xf>
    <xf numFmtId="0" fontId="8" fillId="0" borderId="49" xfId="22" applyFont="1" applyBorder="1" applyAlignment="1">
      <alignment horizontal="center" vertical="center" wrapText="1"/>
    </xf>
    <xf numFmtId="0" fontId="8" fillId="0" borderId="50" xfId="22" applyFont="1" applyBorder="1" applyAlignment="1">
      <alignment horizontal="center" vertical="center" wrapText="1"/>
    </xf>
    <xf numFmtId="0" fontId="8" fillId="20" borderId="38" xfId="22" applyFont="1" applyFill="1" applyBorder="1" applyAlignment="1">
      <alignment horizontal="center" vertical="center" wrapText="1"/>
    </xf>
    <xf numFmtId="0" fontId="8" fillId="20" borderId="39" xfId="22" applyFont="1" applyFill="1" applyBorder="1" applyAlignment="1">
      <alignment horizontal="center" vertical="center" wrapText="1"/>
    </xf>
    <xf numFmtId="0" fontId="8" fillId="20" borderId="40" xfId="22" applyFont="1" applyFill="1" applyBorder="1" applyAlignment="1">
      <alignment horizontal="center" vertical="center" wrapText="1"/>
    </xf>
    <xf numFmtId="0" fontId="8" fillId="20" borderId="13" xfId="22" applyFont="1" applyFill="1" applyBorder="1" applyAlignment="1">
      <alignment horizontal="center" vertical="center" wrapText="1"/>
    </xf>
    <xf numFmtId="0" fontId="8" fillId="20" borderId="0" xfId="22" applyFont="1" applyFill="1" applyAlignment="1">
      <alignment horizontal="center" vertical="center" wrapText="1"/>
    </xf>
    <xf numFmtId="0" fontId="8" fillId="20" borderId="14" xfId="22" applyFont="1" applyFill="1" applyBorder="1" applyAlignment="1">
      <alignment horizontal="center" vertical="center" wrapText="1"/>
    </xf>
    <xf numFmtId="0" fontId="8" fillId="20" borderId="41" xfId="22" applyFont="1" applyFill="1" applyBorder="1" applyAlignment="1">
      <alignment horizontal="center" vertical="center" wrapText="1"/>
    </xf>
    <xf numFmtId="0" fontId="8" fillId="20" borderId="15" xfId="22" applyFont="1" applyFill="1" applyBorder="1" applyAlignment="1">
      <alignment horizontal="center" vertical="center" wrapText="1"/>
    </xf>
    <xf numFmtId="0" fontId="8" fillId="20" borderId="16" xfId="22" applyFont="1" applyFill="1" applyBorder="1" applyAlignment="1">
      <alignment horizontal="center" vertical="center" wrapText="1"/>
    </xf>
    <xf numFmtId="0" fontId="8" fillId="20" borderId="42" xfId="22" applyFont="1" applyFill="1" applyBorder="1" applyAlignment="1">
      <alignment horizontal="center" vertical="center" wrapText="1"/>
    </xf>
    <xf numFmtId="0" fontId="8" fillId="20" borderId="43" xfId="22" applyFont="1" applyFill="1" applyBorder="1" applyAlignment="1">
      <alignment horizontal="center" vertical="center" wrapText="1"/>
    </xf>
    <xf numFmtId="0" fontId="8" fillId="20" borderId="44" xfId="22" applyFont="1" applyFill="1" applyBorder="1" applyAlignment="1">
      <alignment horizontal="left" vertical="center" wrapText="1"/>
    </xf>
    <xf numFmtId="0" fontId="8" fillId="20" borderId="12" xfId="22" applyFont="1" applyFill="1" applyBorder="1" applyAlignment="1">
      <alignment horizontal="left" vertical="center" wrapText="1"/>
    </xf>
    <xf numFmtId="0" fontId="8" fillId="20" borderId="13" xfId="22" applyFont="1" applyFill="1" applyBorder="1" applyAlignment="1">
      <alignment horizontal="left" vertical="center" wrapText="1"/>
    </xf>
    <xf numFmtId="0" fontId="8" fillId="20" borderId="14" xfId="22" applyFont="1" applyFill="1" applyBorder="1" applyAlignment="1">
      <alignment horizontal="left" vertical="center" wrapText="1"/>
    </xf>
    <xf numFmtId="0" fontId="8" fillId="20" borderId="41" xfId="22" applyFont="1" applyFill="1" applyBorder="1" applyAlignment="1">
      <alignment horizontal="left" vertical="center" wrapText="1"/>
    </xf>
    <xf numFmtId="0" fontId="8" fillId="20" borderId="16" xfId="22" applyFont="1" applyFill="1" applyBorder="1" applyAlignment="1">
      <alignment horizontal="left" vertical="center" wrapText="1"/>
    </xf>
    <xf numFmtId="0" fontId="40" fillId="0" borderId="45" xfId="0" applyFont="1" applyBorder="1" applyAlignment="1">
      <alignment horizontal="center" vertical="center"/>
    </xf>
    <xf numFmtId="0" fontId="40" fillId="0" borderId="46" xfId="0" applyFont="1" applyBorder="1" applyAlignment="1">
      <alignment horizontal="center" vertical="center"/>
    </xf>
    <xf numFmtId="0" fontId="40" fillId="0" borderId="47" xfId="0" applyFont="1" applyBorder="1" applyAlignment="1">
      <alignment horizontal="center" vertical="center"/>
    </xf>
    <xf numFmtId="0" fontId="8" fillId="0" borderId="44" xfId="22" applyFont="1" applyBorder="1" applyAlignment="1">
      <alignment horizontal="center" vertical="center" wrapText="1"/>
    </xf>
    <xf numFmtId="0" fontId="8" fillId="0" borderId="11" xfId="22" applyFont="1" applyBorder="1" applyAlignment="1">
      <alignment horizontal="center" vertical="center" wrapText="1"/>
    </xf>
    <xf numFmtId="0" fontId="8" fillId="0" borderId="12" xfId="22" applyFont="1" applyBorder="1" applyAlignment="1">
      <alignment horizontal="center" vertical="center" wrapText="1"/>
    </xf>
    <xf numFmtId="0" fontId="8" fillId="0" borderId="13" xfId="22" applyFont="1" applyBorder="1" applyAlignment="1">
      <alignment horizontal="center" vertical="center" wrapText="1"/>
    </xf>
    <xf numFmtId="0" fontId="8" fillId="0" borderId="0" xfId="22" applyFont="1" applyAlignment="1">
      <alignment horizontal="center" vertical="center" wrapText="1"/>
    </xf>
    <xf numFmtId="0" fontId="8" fillId="0" borderId="14" xfId="22" applyFont="1" applyBorder="1" applyAlignment="1">
      <alignment horizontal="center" vertical="center" wrapText="1"/>
    </xf>
    <xf numFmtId="0" fontId="8" fillId="0" borderId="41" xfId="22" applyFont="1" applyBorder="1" applyAlignment="1">
      <alignment horizontal="center" vertical="center" wrapText="1"/>
    </xf>
    <xf numFmtId="0" fontId="8" fillId="0" borderId="15" xfId="22" applyFont="1" applyBorder="1" applyAlignment="1">
      <alignment horizontal="center" vertical="center" wrapText="1"/>
    </xf>
    <xf numFmtId="0" fontId="8" fillId="0" borderId="16" xfId="22" applyFont="1" applyBorder="1" applyAlignment="1">
      <alignment horizontal="center" vertical="center" wrapText="1"/>
    </xf>
    <xf numFmtId="0" fontId="8" fillId="20" borderId="11" xfId="22" applyFont="1" applyFill="1" applyBorder="1" applyAlignment="1">
      <alignment horizontal="left" vertical="center" wrapText="1"/>
    </xf>
    <xf numFmtId="0" fontId="8" fillId="20" borderId="0" xfId="22" applyFont="1" applyFill="1" applyAlignment="1">
      <alignment horizontal="left" vertical="center" wrapText="1"/>
    </xf>
    <xf numFmtId="0" fontId="8" fillId="20" borderId="15" xfId="22" applyFont="1" applyFill="1" applyBorder="1" applyAlignment="1">
      <alignment horizontal="left" vertical="center" wrapText="1"/>
    </xf>
    <xf numFmtId="14" fontId="37" fillId="0" borderId="44" xfId="0" applyNumberFormat="1" applyFont="1"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41" xfId="0" applyFont="1" applyBorder="1" applyAlignment="1">
      <alignment horizontal="center" vertical="center"/>
    </xf>
    <xf numFmtId="0" fontId="37" fillId="0" borderId="16" xfId="0" applyFont="1"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31" fillId="0" borderId="37" xfId="0" applyFont="1" applyBorder="1" applyAlignment="1">
      <alignment horizontal="center" vertical="center" wrapText="1"/>
    </xf>
    <xf numFmtId="0" fontId="31" fillId="0" borderId="22" xfId="0" applyFont="1" applyBorder="1" applyAlignment="1">
      <alignment horizontal="center" vertical="center" wrapText="1"/>
    </xf>
    <xf numFmtId="0" fontId="0" fillId="0" borderId="37" xfId="0" applyBorder="1" applyAlignment="1">
      <alignment horizontal="center" vertical="center"/>
    </xf>
    <xf numFmtId="0" fontId="0" fillId="0" borderId="22" xfId="0" applyBorder="1" applyAlignment="1">
      <alignment horizontal="center" vertical="center"/>
    </xf>
    <xf numFmtId="0" fontId="31" fillId="0" borderId="54" xfId="0" applyFont="1" applyBorder="1" applyAlignment="1">
      <alignment horizontal="center" vertical="center" wrapText="1"/>
    </xf>
    <xf numFmtId="0" fontId="31" fillId="0" borderId="55" xfId="0" applyFont="1" applyBorder="1" applyAlignment="1">
      <alignment horizontal="center" vertical="center" wrapText="1"/>
    </xf>
    <xf numFmtId="0" fontId="0" fillId="0" borderId="54" xfId="0" applyBorder="1" applyAlignment="1">
      <alignment horizontal="center" vertical="center"/>
    </xf>
    <xf numFmtId="0" fontId="0" fillId="0" borderId="55" xfId="0" applyBorder="1" applyAlignment="1">
      <alignment horizontal="center" vertical="center"/>
    </xf>
    <xf numFmtId="0" fontId="31" fillId="0" borderId="52" xfId="0" applyFont="1" applyBorder="1" applyAlignment="1">
      <alignment horizontal="center" vertical="center" wrapText="1"/>
    </xf>
    <xf numFmtId="0" fontId="31" fillId="0" borderId="53" xfId="0" applyFont="1" applyBorder="1" applyAlignment="1">
      <alignment horizontal="center" vertical="center" wrapText="1"/>
    </xf>
    <xf numFmtId="0" fontId="8" fillId="0" borderId="38" xfId="22" applyFont="1" applyBorder="1" applyAlignment="1">
      <alignment horizontal="center" vertical="center" wrapText="1"/>
    </xf>
    <xf numFmtId="0" fontId="8" fillId="0" borderId="39" xfId="22" applyFont="1" applyBorder="1" applyAlignment="1">
      <alignment horizontal="center" vertical="center" wrapText="1"/>
    </xf>
    <xf numFmtId="0" fontId="8" fillId="0" borderId="40" xfId="22" applyFont="1" applyBorder="1" applyAlignment="1">
      <alignment horizontal="center" vertical="center" wrapText="1"/>
    </xf>
    <xf numFmtId="0" fontId="7" fillId="0" borderId="45" xfId="22" applyFont="1" applyBorder="1" applyAlignment="1">
      <alignment horizontal="center" vertical="center" wrapText="1"/>
    </xf>
    <xf numFmtId="0" fontId="7" fillId="0" borderId="46" xfId="22" applyFont="1" applyBorder="1" applyAlignment="1">
      <alignment horizontal="center" vertical="center" wrapText="1"/>
    </xf>
    <xf numFmtId="0" fontId="7" fillId="0" borderId="47" xfId="22" applyFont="1" applyBorder="1" applyAlignment="1">
      <alignment horizontal="center" vertical="center" wrapText="1"/>
    </xf>
    <xf numFmtId="0" fontId="8" fillId="0" borderId="44" xfId="22" applyFont="1" applyBorder="1" applyAlignment="1">
      <alignment horizontal="center" vertical="center"/>
    </xf>
    <xf numFmtId="0" fontId="8" fillId="0" borderId="11" xfId="22" applyFont="1" applyBorder="1" applyAlignment="1">
      <alignment horizontal="center" vertical="center"/>
    </xf>
    <xf numFmtId="0" fontId="8" fillId="0" borderId="12" xfId="22" applyFont="1" applyBorder="1" applyAlignment="1">
      <alignment horizontal="center" vertical="center"/>
    </xf>
    <xf numFmtId="0" fontId="8" fillId="0" borderId="48" xfId="0" applyFont="1" applyBorder="1" applyAlignment="1">
      <alignment horizontal="left" vertical="center" wrapText="1"/>
    </xf>
    <xf numFmtId="0" fontId="8" fillId="0" borderId="49" xfId="0" applyFont="1" applyBorder="1" applyAlignment="1">
      <alignment horizontal="left" vertical="center" wrapText="1"/>
    </xf>
    <xf numFmtId="0" fontId="8" fillId="0" borderId="50" xfId="0" applyFont="1" applyBorder="1" applyAlignment="1">
      <alignment horizontal="left" vertical="center" wrapText="1"/>
    </xf>
    <xf numFmtId="0" fontId="8" fillId="0" borderId="13" xfId="22" applyFont="1" applyBorder="1" applyAlignment="1">
      <alignment horizontal="center" vertical="center"/>
    </xf>
    <xf numFmtId="0" fontId="8" fillId="0" borderId="0" xfId="22" applyFont="1" applyAlignment="1">
      <alignment horizontal="center" vertical="center"/>
    </xf>
    <xf numFmtId="0" fontId="8" fillId="0" borderId="14" xfId="22" applyFont="1" applyBorder="1" applyAlignment="1">
      <alignment horizontal="center" vertical="center"/>
    </xf>
    <xf numFmtId="0" fontId="8" fillId="0" borderId="5" xfId="0" applyFont="1" applyBorder="1" applyAlignment="1">
      <alignment horizontal="left" vertical="center" wrapText="1"/>
    </xf>
    <xf numFmtId="0" fontId="8" fillId="0" borderId="1" xfId="0" applyFont="1" applyBorder="1" applyAlignment="1">
      <alignment horizontal="left" vertical="center" wrapText="1"/>
    </xf>
    <xf numFmtId="0" fontId="8" fillId="0" borderId="9" xfId="0" applyFont="1" applyBorder="1" applyAlignment="1">
      <alignment horizontal="left" vertical="center" wrapText="1"/>
    </xf>
    <xf numFmtId="0" fontId="36" fillId="0" borderId="51" xfId="0" applyFont="1" applyBorder="1" applyAlignment="1">
      <alignment horizontal="left" vertical="center" wrapText="1"/>
    </xf>
    <xf numFmtId="0" fontId="36" fillId="0" borderId="19" xfId="0" applyFont="1" applyBorder="1" applyAlignment="1">
      <alignment horizontal="left" vertical="center" wrapText="1"/>
    </xf>
    <xf numFmtId="0" fontId="36" fillId="0" borderId="31" xfId="0" applyFont="1" applyBorder="1" applyAlignment="1">
      <alignment horizontal="left" vertical="center" wrapText="1"/>
    </xf>
    <xf numFmtId="0" fontId="8" fillId="0" borderId="23" xfId="22" applyFont="1" applyBorder="1" applyAlignment="1">
      <alignment horizontal="center" vertical="center" wrapText="1"/>
    </xf>
    <xf numFmtId="0" fontId="8" fillId="0" borderId="24" xfId="22" applyFont="1" applyBorder="1" applyAlignment="1">
      <alignment horizontal="center" vertical="center" wrapText="1"/>
    </xf>
    <xf numFmtId="0" fontId="8" fillId="0" borderId="25" xfId="22" applyFont="1" applyBorder="1" applyAlignment="1">
      <alignment horizontal="center" vertical="center" wrapText="1"/>
    </xf>
    <xf numFmtId="1" fontId="8" fillId="0" borderId="38" xfId="11" applyNumberFormat="1" applyFont="1" applyFill="1" applyBorder="1" applyAlignment="1" applyProtection="1">
      <alignment horizontal="center" vertical="center" wrapText="1"/>
    </xf>
    <xf numFmtId="1" fontId="8" fillId="0" borderId="40" xfId="11" applyNumberFormat="1" applyFont="1" applyFill="1" applyBorder="1" applyAlignment="1" applyProtection="1">
      <alignment horizontal="center" vertical="center" wrapText="1"/>
    </xf>
    <xf numFmtId="0" fontId="8" fillId="20" borderId="38" xfId="22" applyFont="1" applyFill="1" applyBorder="1" applyAlignment="1">
      <alignment horizontal="left" vertical="center" wrapText="1"/>
    </xf>
    <xf numFmtId="0" fontId="8" fillId="20" borderId="40" xfId="22" applyFont="1" applyFill="1" applyBorder="1" applyAlignment="1">
      <alignment horizontal="left" vertical="center" wrapText="1"/>
    </xf>
    <xf numFmtId="0" fontId="8" fillId="19" borderId="15" xfId="22" applyFont="1" applyFill="1" applyBorder="1" applyAlignment="1">
      <alignment horizontal="left" vertical="center" wrapText="1"/>
    </xf>
    <xf numFmtId="0" fontId="7" fillId="0" borderId="38" xfId="22" applyFont="1" applyBorder="1" applyAlignment="1">
      <alignment horizontal="center" vertical="center" wrapText="1"/>
    </xf>
    <xf numFmtId="0" fontId="7" fillId="0" borderId="39" xfId="22" applyFont="1" applyBorder="1" applyAlignment="1">
      <alignment horizontal="center" vertical="center" wrapText="1"/>
    </xf>
    <xf numFmtId="0" fontId="7" fillId="0" borderId="40" xfId="22" applyFont="1" applyBorder="1" applyAlignment="1">
      <alignment horizontal="center" vertical="center" wrapText="1"/>
    </xf>
    <xf numFmtId="0" fontId="7" fillId="20" borderId="1" xfId="22" applyFont="1" applyFill="1" applyBorder="1" applyAlignment="1">
      <alignment horizontal="center" vertical="center" wrapText="1"/>
    </xf>
    <xf numFmtId="0" fontId="8" fillId="20" borderId="3" xfId="22" applyFont="1" applyFill="1" applyBorder="1" applyAlignment="1">
      <alignment horizontal="center" vertical="center" wrapText="1"/>
    </xf>
    <xf numFmtId="0" fontId="8" fillId="20" borderId="7" xfId="22" applyFont="1" applyFill="1" applyBorder="1" applyAlignment="1">
      <alignment horizontal="center" vertical="center" wrapText="1"/>
    </xf>
    <xf numFmtId="0" fontId="7" fillId="0" borderId="18" xfId="22" applyFont="1" applyBorder="1" applyAlignment="1">
      <alignment horizontal="center" vertical="center" wrapText="1"/>
    </xf>
    <xf numFmtId="0" fontId="7" fillId="0" borderId="58" xfId="22" applyFont="1" applyBorder="1" applyAlignment="1">
      <alignment horizontal="center" vertical="center" wrapText="1"/>
    </xf>
    <xf numFmtId="9" fontId="8" fillId="0" borderId="10" xfId="22" applyNumberFormat="1" applyFont="1" applyBorder="1" applyAlignment="1">
      <alignment horizontal="center" vertical="center" wrapText="1"/>
    </xf>
    <xf numFmtId="0" fontId="8" fillId="0" borderId="59" xfId="22" applyFont="1" applyBorder="1" applyAlignment="1">
      <alignment horizontal="center" vertical="center" wrapText="1"/>
    </xf>
    <xf numFmtId="9" fontId="35" fillId="0" borderId="56" xfId="30" applyFont="1" applyBorder="1" applyAlignment="1">
      <alignment vertical="center" wrapText="1"/>
    </xf>
    <xf numFmtId="9" fontId="35" fillId="0" borderId="27" xfId="30" applyFont="1" applyBorder="1" applyAlignment="1">
      <alignment vertical="center" wrapText="1"/>
    </xf>
    <xf numFmtId="9" fontId="35" fillId="0" borderId="28" xfId="30" applyFont="1" applyBorder="1" applyAlignment="1">
      <alignment vertical="center" wrapText="1"/>
    </xf>
    <xf numFmtId="9" fontId="35" fillId="0" borderId="60" xfId="30" applyFont="1" applyBorder="1" applyAlignment="1">
      <alignment vertical="center" wrapText="1"/>
    </xf>
    <xf numFmtId="9" fontId="35" fillId="0" borderId="15" xfId="30" applyFont="1" applyBorder="1" applyAlignment="1">
      <alignment vertical="center" wrapText="1"/>
    </xf>
    <xf numFmtId="9" fontId="35" fillId="0" borderId="61" xfId="30" applyFont="1" applyBorder="1" applyAlignment="1">
      <alignment vertical="center" wrapText="1"/>
    </xf>
    <xf numFmtId="9" fontId="35" fillId="0" borderId="56" xfId="30" applyFont="1" applyBorder="1" applyAlignment="1">
      <alignment horizontal="left" vertical="top" wrapText="1"/>
    </xf>
    <xf numFmtId="9" fontId="35" fillId="0" borderId="27" xfId="30" applyFont="1" applyBorder="1" applyAlignment="1">
      <alignment horizontal="left" vertical="top" wrapText="1"/>
    </xf>
    <xf numFmtId="9" fontId="35" fillId="0" borderId="28" xfId="30" applyFont="1" applyBorder="1" applyAlignment="1">
      <alignment horizontal="left" vertical="top" wrapText="1"/>
    </xf>
    <xf numFmtId="9" fontId="35" fillId="0" borderId="60" xfId="30" applyFont="1" applyBorder="1" applyAlignment="1">
      <alignment horizontal="left" vertical="top" wrapText="1"/>
    </xf>
    <xf numFmtId="9" fontId="35" fillId="0" borderId="15" xfId="30" applyFont="1" applyBorder="1" applyAlignment="1">
      <alignment horizontal="left" vertical="top" wrapText="1"/>
    </xf>
    <xf numFmtId="9" fontId="35" fillId="0" borderId="61" xfId="30" applyFont="1" applyBorder="1" applyAlignment="1">
      <alignment horizontal="left" vertical="top" wrapText="1"/>
    </xf>
    <xf numFmtId="9" fontId="35" fillId="0" borderId="56" xfId="30" applyFont="1" applyBorder="1" applyAlignment="1">
      <alignment horizontal="center" vertical="center" wrapText="1"/>
    </xf>
    <xf numFmtId="9" fontId="35" fillId="0" borderId="27" xfId="30" applyFont="1" applyBorder="1" applyAlignment="1">
      <alignment horizontal="center" vertical="center" wrapText="1"/>
    </xf>
    <xf numFmtId="9" fontId="35" fillId="0" borderId="62" xfId="30" applyFont="1" applyBorder="1" applyAlignment="1">
      <alignment horizontal="center" vertical="center" wrapText="1"/>
    </xf>
    <xf numFmtId="9" fontId="35" fillId="0" borderId="60" xfId="30" applyFont="1" applyBorder="1" applyAlignment="1">
      <alignment horizontal="center" vertical="center" wrapText="1"/>
    </xf>
    <xf numFmtId="9" fontId="35" fillId="0" borderId="15" xfId="30" applyFont="1" applyBorder="1" applyAlignment="1">
      <alignment horizontal="center" vertical="center" wrapText="1"/>
    </xf>
    <xf numFmtId="9" fontId="35" fillId="0" borderId="16" xfId="30" applyFont="1" applyBorder="1" applyAlignment="1">
      <alignment horizontal="center" vertical="center" wrapText="1"/>
    </xf>
    <xf numFmtId="0" fontId="8" fillId="20" borderId="63" xfId="22" applyFont="1" applyFill="1" applyBorder="1" applyAlignment="1">
      <alignment horizontal="center" vertical="center" wrapText="1"/>
    </xf>
    <xf numFmtId="0" fontId="8" fillId="20" borderId="4" xfId="22" applyFont="1" applyFill="1" applyBorder="1" applyAlignment="1">
      <alignment horizontal="center" vertical="center" wrapText="1"/>
    </xf>
    <xf numFmtId="0" fontId="8" fillId="20" borderId="49" xfId="22" applyFont="1" applyFill="1" applyBorder="1" applyAlignment="1">
      <alignment horizontal="center" vertical="center" wrapText="1"/>
    </xf>
    <xf numFmtId="0" fontId="8" fillId="20" borderId="64" xfId="22" applyFont="1" applyFill="1" applyBorder="1" applyAlignment="1">
      <alignment horizontal="center" vertical="center" wrapText="1"/>
    </xf>
    <xf numFmtId="0" fontId="8" fillId="20" borderId="53" xfId="22" applyFont="1" applyFill="1" applyBorder="1" applyAlignment="1">
      <alignment horizontal="center" vertical="center" wrapText="1"/>
    </xf>
    <xf numFmtId="0" fontId="8" fillId="20" borderId="22" xfId="22" applyFont="1" applyFill="1" applyBorder="1" applyAlignment="1">
      <alignment horizontal="center" vertical="center" wrapText="1"/>
    </xf>
    <xf numFmtId="2" fontId="7" fillId="0" borderId="30" xfId="22" applyNumberFormat="1" applyFont="1" applyBorder="1" applyAlignment="1">
      <alignment horizontal="left" vertical="center" wrapText="1"/>
    </xf>
    <xf numFmtId="2" fontId="7" fillId="0" borderId="8" xfId="22" applyNumberFormat="1" applyFont="1" applyBorder="1" applyAlignment="1">
      <alignment horizontal="left" vertical="center" wrapText="1"/>
    </xf>
    <xf numFmtId="2" fontId="7" fillId="0" borderId="33" xfId="22" applyNumberFormat="1" applyFont="1" applyBorder="1" applyAlignment="1">
      <alignment horizontal="center" vertical="center" wrapText="1"/>
    </xf>
    <xf numFmtId="2" fontId="7" fillId="0" borderId="4" xfId="22" applyNumberFormat="1" applyFont="1" applyBorder="1" applyAlignment="1">
      <alignment horizontal="center" vertical="center" wrapText="1"/>
    </xf>
    <xf numFmtId="9" fontId="7" fillId="0" borderId="56" xfId="22" applyNumberFormat="1" applyFont="1" applyBorder="1" applyAlignment="1">
      <alignment vertical="center" wrapText="1"/>
    </xf>
    <xf numFmtId="9" fontId="7" fillId="0" borderId="27" xfId="22" applyNumberFormat="1" applyFont="1" applyBorder="1" applyAlignment="1">
      <alignment vertical="center" wrapText="1"/>
    </xf>
    <xf numFmtId="9" fontId="7" fillId="0" borderId="62" xfId="22" applyNumberFormat="1" applyFont="1" applyBorder="1" applyAlignment="1">
      <alignment vertical="center" wrapText="1"/>
    </xf>
    <xf numFmtId="9" fontId="7" fillId="0" borderId="34" xfId="22" applyNumberFormat="1" applyFont="1" applyBorder="1" applyAlignment="1">
      <alignment vertical="center" wrapText="1"/>
    </xf>
    <xf numFmtId="9" fontId="7" fillId="0" borderId="0" xfId="22" applyNumberFormat="1" applyFont="1" applyAlignment="1">
      <alignment vertical="center" wrapText="1"/>
    </xf>
    <xf numFmtId="9" fontId="7" fillId="0" borderId="14" xfId="22" applyNumberFormat="1" applyFont="1" applyBorder="1" applyAlignment="1">
      <alignment vertical="center" wrapText="1"/>
    </xf>
    <xf numFmtId="2" fontId="7" fillId="19" borderId="18" xfId="22" applyNumberFormat="1" applyFont="1" applyFill="1" applyBorder="1" applyAlignment="1">
      <alignment horizontal="left" vertical="center" wrapText="1"/>
    </xf>
    <xf numFmtId="0" fontId="0" fillId="19" borderId="58" xfId="0" applyFill="1" applyBorder="1" applyAlignment="1">
      <alignment horizontal="left" vertical="center" wrapText="1"/>
    </xf>
    <xf numFmtId="2" fontId="7" fillId="0" borderId="10" xfId="22" applyNumberFormat="1" applyFont="1" applyBorder="1" applyAlignment="1">
      <alignment horizontal="center" vertical="center" wrapText="1"/>
    </xf>
    <xf numFmtId="2" fontId="7" fillId="0" borderId="59" xfId="22" applyNumberFormat="1" applyFont="1" applyBorder="1" applyAlignment="1">
      <alignment horizontal="center" vertical="center" wrapText="1"/>
    </xf>
    <xf numFmtId="9" fontId="33" fillId="0" borderId="60" xfId="22" applyNumberFormat="1" applyFont="1" applyBorder="1" applyAlignment="1">
      <alignment horizontal="left" vertical="center" wrapText="1"/>
    </xf>
    <xf numFmtId="9" fontId="33" fillId="0" borderId="15" xfId="22" applyNumberFormat="1" applyFont="1" applyBorder="1" applyAlignment="1">
      <alignment horizontal="left" vertical="center" wrapText="1"/>
    </xf>
    <xf numFmtId="9" fontId="33" fillId="0" borderId="16" xfId="22" applyNumberFormat="1" applyFont="1" applyBorder="1" applyAlignment="1">
      <alignment horizontal="left" vertical="center" wrapText="1"/>
    </xf>
    <xf numFmtId="2" fontId="7" fillId="0" borderId="18" xfId="22" applyNumberFormat="1" applyFont="1" applyBorder="1" applyAlignment="1">
      <alignment horizontal="left" vertical="center" wrapText="1"/>
    </xf>
    <xf numFmtId="9" fontId="7" fillId="0" borderId="20" xfId="22" applyNumberFormat="1" applyFont="1" applyBorder="1" applyAlignment="1">
      <alignment vertical="center" wrapText="1"/>
    </xf>
    <xf numFmtId="9" fontId="7" fillId="0" borderId="3" xfId="22" applyNumberFormat="1" applyFont="1" applyBorder="1" applyAlignment="1">
      <alignment vertical="center" wrapText="1"/>
    </xf>
    <xf numFmtId="9" fontId="7" fillId="0" borderId="7" xfId="22" applyNumberFormat="1" applyFont="1" applyBorder="1" applyAlignment="1">
      <alignment vertical="center" wrapText="1"/>
    </xf>
    <xf numFmtId="2" fontId="7" fillId="0" borderId="65" xfId="22" applyNumberFormat="1" applyFont="1" applyBorder="1" applyAlignment="1">
      <alignment horizontal="left" vertical="center" wrapText="1"/>
    </xf>
    <xf numFmtId="2" fontId="7" fillId="0" borderId="10" xfId="22" applyNumberFormat="1" applyFont="1" applyBorder="1" applyAlignment="1">
      <alignment horizontal="left" vertical="center" wrapText="1"/>
    </xf>
    <xf numFmtId="2" fontId="7" fillId="0" borderId="4" xfId="22" applyNumberFormat="1" applyFont="1" applyBorder="1" applyAlignment="1">
      <alignment horizontal="left" vertical="center" wrapText="1"/>
    </xf>
    <xf numFmtId="2" fontId="7" fillId="19" borderId="10" xfId="22" applyNumberFormat="1" applyFont="1" applyFill="1" applyBorder="1" applyAlignment="1">
      <alignment horizontal="center" vertical="center" wrapText="1"/>
    </xf>
    <xf numFmtId="2" fontId="7" fillId="19" borderId="4" xfId="22" applyNumberFormat="1" applyFont="1" applyFill="1" applyBorder="1" applyAlignment="1">
      <alignment horizontal="center" vertical="center" wrapText="1"/>
    </xf>
    <xf numFmtId="9" fontId="35" fillId="0" borderId="56" xfId="22" applyNumberFormat="1" applyFont="1" applyBorder="1" applyAlignment="1">
      <alignment horizontal="left" vertical="center" wrapText="1"/>
    </xf>
    <xf numFmtId="9" fontId="35" fillId="0" borderId="27" xfId="22" applyNumberFormat="1" applyFont="1" applyBorder="1" applyAlignment="1">
      <alignment horizontal="left" vertical="center" wrapText="1"/>
    </xf>
    <xf numFmtId="9" fontId="35" fillId="0" borderId="62" xfId="22" applyNumberFormat="1" applyFont="1" applyBorder="1" applyAlignment="1">
      <alignment horizontal="left" vertical="center" wrapText="1"/>
    </xf>
    <xf numFmtId="9" fontId="35" fillId="0" borderId="34" xfId="22" applyNumberFormat="1" applyFont="1" applyBorder="1" applyAlignment="1">
      <alignment horizontal="left" vertical="center" wrapText="1"/>
    </xf>
    <xf numFmtId="9" fontId="35" fillId="0" borderId="0" xfId="22" applyNumberFormat="1" applyFont="1" applyAlignment="1">
      <alignment horizontal="left" vertical="center" wrapText="1"/>
    </xf>
    <xf numFmtId="9" fontId="35" fillId="0" borderId="14" xfId="22" applyNumberFormat="1" applyFont="1" applyBorder="1" applyAlignment="1">
      <alignment horizontal="left" vertical="center" wrapText="1"/>
    </xf>
    <xf numFmtId="9" fontId="35" fillId="0" borderId="1" xfId="22" applyNumberFormat="1" applyFont="1" applyBorder="1" applyAlignment="1">
      <alignment horizontal="left" vertical="center" wrapText="1"/>
    </xf>
    <xf numFmtId="9" fontId="35" fillId="0" borderId="56" xfId="30" applyFont="1" applyFill="1" applyBorder="1" applyAlignment="1" applyProtection="1">
      <alignment horizontal="left" vertical="center" wrapText="1"/>
    </xf>
    <xf numFmtId="9" fontId="35" fillId="0" borderId="27" xfId="30" applyFont="1" applyFill="1" applyBorder="1" applyAlignment="1" applyProtection="1">
      <alignment horizontal="left" vertical="center" wrapText="1"/>
    </xf>
    <xf numFmtId="9" fontId="35" fillId="0" borderId="28" xfId="30" applyFont="1" applyFill="1" applyBorder="1" applyAlignment="1" applyProtection="1">
      <alignment horizontal="left" vertical="center" wrapText="1"/>
    </xf>
    <xf numFmtId="9" fontId="35" fillId="0" borderId="60" xfId="30" applyFont="1" applyFill="1" applyBorder="1" applyAlignment="1" applyProtection="1">
      <alignment horizontal="left" vertical="center" wrapText="1"/>
    </xf>
    <xf numFmtId="9" fontId="35" fillId="0" borderId="15" xfId="30" applyFont="1" applyFill="1" applyBorder="1" applyAlignment="1" applyProtection="1">
      <alignment horizontal="left" vertical="center" wrapText="1"/>
    </xf>
    <xf numFmtId="9" fontId="35" fillId="0" borderId="61" xfId="30" applyFont="1" applyFill="1" applyBorder="1" applyAlignment="1" applyProtection="1">
      <alignment horizontal="left" vertical="center" wrapText="1"/>
    </xf>
    <xf numFmtId="9" fontId="35" fillId="0" borderId="56" xfId="30" applyFont="1" applyFill="1" applyBorder="1" applyAlignment="1" applyProtection="1">
      <alignment horizontal="center" vertical="center" wrapText="1"/>
    </xf>
    <xf numFmtId="9" fontId="35" fillId="0" borderId="27" xfId="30" applyFont="1" applyFill="1" applyBorder="1" applyAlignment="1" applyProtection="1">
      <alignment horizontal="center" vertical="center" wrapText="1"/>
    </xf>
    <xf numFmtId="9" fontId="35" fillId="0" borderId="28" xfId="30" applyFont="1" applyFill="1" applyBorder="1" applyAlignment="1" applyProtection="1">
      <alignment horizontal="center" vertical="center" wrapText="1"/>
    </xf>
    <xf numFmtId="9" fontId="35" fillId="0" borderId="60" xfId="30" applyFont="1" applyFill="1" applyBorder="1" applyAlignment="1" applyProtection="1">
      <alignment horizontal="center" vertical="center" wrapText="1"/>
    </xf>
    <xf numFmtId="9" fontId="35" fillId="0" borderId="15" xfId="30" applyFont="1" applyFill="1" applyBorder="1" applyAlignment="1" applyProtection="1">
      <alignment horizontal="center" vertical="center" wrapText="1"/>
    </xf>
    <xf numFmtId="9" fontId="35" fillId="0" borderId="61" xfId="30" applyFont="1" applyFill="1" applyBorder="1" applyAlignment="1" applyProtection="1">
      <alignment horizontal="center" vertical="center" wrapText="1"/>
    </xf>
    <xf numFmtId="9" fontId="35" fillId="0" borderId="62" xfId="30" applyFont="1" applyFill="1" applyBorder="1" applyAlignment="1" applyProtection="1">
      <alignment horizontal="center" vertical="center" wrapText="1"/>
    </xf>
    <xf numFmtId="9" fontId="35" fillId="0" borderId="16" xfId="30" applyFont="1" applyFill="1" applyBorder="1" applyAlignment="1" applyProtection="1">
      <alignment horizontal="center" vertical="center" wrapText="1"/>
    </xf>
    <xf numFmtId="1" fontId="8" fillId="0" borderId="38" xfId="28" applyNumberFormat="1" applyFont="1" applyFill="1" applyBorder="1" applyAlignment="1" applyProtection="1">
      <alignment horizontal="center" vertical="center" wrapText="1"/>
    </xf>
    <xf numFmtId="1" fontId="8" fillId="0" borderId="40" xfId="28" applyNumberFormat="1" applyFont="1" applyFill="1" applyBorder="1" applyAlignment="1" applyProtection="1">
      <alignment horizontal="center" vertical="center" wrapText="1"/>
    </xf>
    <xf numFmtId="2" fontId="7" fillId="0" borderId="18" xfId="22" applyNumberFormat="1" applyFont="1" applyBorder="1" applyAlignment="1">
      <alignment vertical="center" wrapText="1"/>
    </xf>
    <xf numFmtId="0" fontId="27" fillId="0" borderId="58" xfId="0" applyFont="1" applyBorder="1" applyAlignment="1">
      <alignment vertical="center" wrapText="1"/>
    </xf>
    <xf numFmtId="9" fontId="7" fillId="0" borderId="33" xfId="22" applyNumberFormat="1" applyFont="1" applyBorder="1" applyAlignment="1">
      <alignment horizontal="center" vertical="center" wrapText="1"/>
    </xf>
    <xf numFmtId="9" fontId="7" fillId="0" borderId="4" xfId="22" applyNumberFormat="1" applyFont="1" applyBorder="1" applyAlignment="1">
      <alignment horizontal="center" vertical="center" wrapText="1"/>
    </xf>
    <xf numFmtId="0" fontId="7" fillId="0" borderId="56" xfId="0" applyFont="1" applyBorder="1" applyAlignment="1">
      <alignment vertical="center" wrapText="1"/>
    </xf>
    <xf numFmtId="0" fontId="7" fillId="0" borderId="27" xfId="0" applyFont="1" applyBorder="1" applyAlignment="1">
      <alignment vertical="center" wrapText="1"/>
    </xf>
    <xf numFmtId="0" fontId="7" fillId="0" borderId="82" xfId="0" applyFont="1" applyBorder="1" applyAlignment="1">
      <alignment vertical="center" wrapText="1"/>
    </xf>
    <xf numFmtId="0" fontId="7" fillId="0" borderId="79" xfId="0" applyFont="1" applyBorder="1" applyAlignment="1">
      <alignment vertical="center" wrapText="1"/>
    </xf>
    <xf numFmtId="0" fontId="7" fillId="0" borderId="80" xfId="0" applyFont="1" applyBorder="1" applyAlignment="1">
      <alignment vertical="center" wrapText="1"/>
    </xf>
    <xf numFmtId="0" fontId="7" fillId="0" borderId="84" xfId="0" applyFont="1" applyBorder="1" applyAlignment="1">
      <alignment vertical="center" wrapText="1"/>
    </xf>
    <xf numFmtId="2" fontId="7" fillId="0" borderId="8" xfId="22" applyNumberFormat="1" applyFont="1" applyBorder="1" applyAlignment="1">
      <alignment vertical="center" wrapText="1"/>
    </xf>
    <xf numFmtId="0" fontId="42" fillId="0" borderId="56" xfId="0" applyFont="1" applyBorder="1" applyAlignment="1">
      <alignment vertical="center" wrapText="1"/>
    </xf>
    <xf numFmtId="0" fontId="42" fillId="0" borderId="27" xfId="0" applyFont="1" applyBorder="1" applyAlignment="1">
      <alignment vertical="center" wrapText="1"/>
    </xf>
    <xf numFmtId="0" fontId="42" fillId="0" borderId="82" xfId="0" applyFont="1" applyBorder="1" applyAlignment="1">
      <alignment vertical="center" wrapText="1"/>
    </xf>
    <xf numFmtId="0" fontId="42" fillId="0" borderId="34" xfId="0" applyFont="1" applyBorder="1" applyAlignment="1">
      <alignment vertical="center" wrapText="1"/>
    </xf>
    <xf numFmtId="0" fontId="42" fillId="0" borderId="0" xfId="0" applyFont="1" applyAlignment="1">
      <alignment vertical="center" wrapText="1"/>
    </xf>
    <xf numFmtId="0" fontId="42" fillId="0" borderId="83" xfId="0" applyFont="1" applyBorder="1" applyAlignment="1">
      <alignment vertical="center" wrapText="1"/>
    </xf>
    <xf numFmtId="0" fontId="7" fillId="0" borderId="34" xfId="0" applyFont="1" applyBorder="1" applyAlignment="1">
      <alignment vertical="center" wrapText="1"/>
    </xf>
    <xf numFmtId="0" fontId="7" fillId="0" borderId="0" xfId="0" applyFont="1" applyAlignment="1">
      <alignment vertical="center" wrapText="1"/>
    </xf>
    <xf numFmtId="0" fontId="7" fillId="0" borderId="83" xfId="0" applyFont="1" applyBorder="1" applyAlignment="1">
      <alignment vertical="center" wrapText="1"/>
    </xf>
    <xf numFmtId="2" fontId="7" fillId="0" borderId="30" xfId="22" applyNumberFormat="1" applyFont="1" applyBorder="1" applyAlignment="1">
      <alignment vertical="center" wrapText="1"/>
    </xf>
    <xf numFmtId="0" fontId="7" fillId="0" borderId="56" xfId="0" applyFont="1" applyBorder="1" applyAlignment="1">
      <alignment wrapText="1"/>
    </xf>
    <xf numFmtId="0" fontId="7" fillId="0" borderId="27" xfId="0" applyFont="1" applyBorder="1" applyAlignment="1">
      <alignment wrapText="1"/>
    </xf>
    <xf numFmtId="0" fontId="7" fillId="0" borderId="82" xfId="0" applyFont="1" applyBorder="1" applyAlignment="1">
      <alignment wrapText="1"/>
    </xf>
    <xf numFmtId="0" fontId="7" fillId="0" borderId="34" xfId="0" applyFont="1" applyBorder="1" applyAlignment="1">
      <alignment wrapText="1"/>
    </xf>
    <xf numFmtId="0" fontId="7" fillId="0" borderId="0" xfId="0" applyFont="1" applyAlignment="1">
      <alignment wrapText="1"/>
    </xf>
    <xf numFmtId="0" fontId="7" fillId="0" borderId="83" xfId="0" applyFont="1" applyBorder="1" applyAlignment="1">
      <alignment wrapText="1"/>
    </xf>
    <xf numFmtId="0" fontId="42" fillId="0" borderId="78" xfId="0" applyFont="1" applyBorder="1" applyAlignment="1">
      <alignment vertical="center" wrapText="1"/>
    </xf>
    <xf numFmtId="0" fontId="42" fillId="0" borderId="79" xfId="0" applyFont="1" applyBorder="1" applyAlignment="1">
      <alignment vertical="center" wrapText="1"/>
    </xf>
    <xf numFmtId="0" fontId="42" fillId="0" borderId="80" xfId="0" applyFont="1" applyBorder="1" applyAlignment="1">
      <alignment vertical="center" wrapText="1"/>
    </xf>
    <xf numFmtId="0" fontId="42" fillId="0" borderId="81" xfId="0" applyFont="1" applyBorder="1" applyAlignment="1">
      <alignment vertical="center" wrapText="1"/>
    </xf>
    <xf numFmtId="9" fontId="7" fillId="0" borderId="56" xfId="30" applyFont="1" applyFill="1" applyBorder="1" applyAlignment="1" applyProtection="1">
      <alignment horizontal="center" vertical="center" wrapText="1"/>
    </xf>
    <xf numFmtId="9" fontId="7" fillId="0" borderId="27" xfId="30" applyFont="1" applyFill="1" applyBorder="1" applyAlignment="1" applyProtection="1">
      <alignment horizontal="center" vertical="center" wrapText="1"/>
    </xf>
    <xf numFmtId="9" fontId="7" fillId="0" borderId="28" xfId="30" applyFont="1" applyFill="1" applyBorder="1" applyAlignment="1" applyProtection="1">
      <alignment horizontal="center" vertical="center" wrapText="1"/>
    </xf>
    <xf numFmtId="9" fontId="7" fillId="0" borderId="60" xfId="30" applyFont="1" applyFill="1" applyBorder="1" applyAlignment="1" applyProtection="1">
      <alignment horizontal="center" vertical="center" wrapText="1"/>
    </xf>
    <xf numFmtId="9" fontId="7" fillId="0" borderId="15" xfId="30" applyFont="1" applyFill="1" applyBorder="1" applyAlignment="1" applyProtection="1">
      <alignment horizontal="center" vertical="center" wrapText="1"/>
    </xf>
    <xf numFmtId="9" fontId="7" fillId="0" borderId="61" xfId="30" applyFont="1" applyFill="1" applyBorder="1" applyAlignment="1" applyProtection="1">
      <alignment horizontal="center" vertical="center" wrapText="1"/>
    </xf>
    <xf numFmtId="9" fontId="7" fillId="0" borderId="56" xfId="30" applyFont="1" applyFill="1" applyBorder="1" applyAlignment="1" applyProtection="1">
      <alignment horizontal="left" vertical="center" wrapText="1"/>
    </xf>
    <xf numFmtId="9" fontId="7" fillId="0" borderId="27" xfId="30" applyFont="1" applyFill="1" applyBorder="1" applyAlignment="1" applyProtection="1">
      <alignment horizontal="left" vertical="center" wrapText="1"/>
    </xf>
    <xf numFmtId="9" fontId="7" fillId="0" borderId="62" xfId="30" applyFont="1" applyFill="1" applyBorder="1" applyAlignment="1" applyProtection="1">
      <alignment horizontal="left" vertical="center" wrapText="1"/>
    </xf>
    <xf numFmtId="9" fontId="7" fillId="0" borderId="60" xfId="30" applyFont="1" applyFill="1" applyBorder="1" applyAlignment="1" applyProtection="1">
      <alignment horizontal="left" vertical="center" wrapText="1"/>
    </xf>
    <xf numFmtId="9" fontId="7" fillId="0" borderId="15" xfId="30" applyFont="1" applyFill="1" applyBorder="1" applyAlignment="1" applyProtection="1">
      <alignment horizontal="left" vertical="center" wrapText="1"/>
    </xf>
    <xf numFmtId="9" fontId="7" fillId="0" borderId="16" xfId="30" applyFont="1" applyFill="1" applyBorder="1" applyAlignment="1" applyProtection="1">
      <alignment horizontal="left" vertical="center" wrapText="1"/>
    </xf>
    <xf numFmtId="9" fontId="8" fillId="0" borderId="38" xfId="28" applyFont="1" applyFill="1" applyBorder="1" applyAlignment="1" applyProtection="1">
      <alignment horizontal="center" vertical="center" wrapText="1"/>
    </xf>
    <xf numFmtId="9" fontId="8" fillId="0" borderId="40" xfId="28" applyFont="1" applyFill="1" applyBorder="1" applyAlignment="1" applyProtection="1">
      <alignment horizontal="center" vertical="center" wrapText="1"/>
    </xf>
    <xf numFmtId="2" fontId="7" fillId="0" borderId="18" xfId="22" applyNumberFormat="1" applyFont="1" applyBorder="1" applyAlignment="1">
      <alignment horizontal="center" vertical="center" wrapText="1"/>
    </xf>
    <xf numFmtId="2" fontId="7" fillId="0" borderId="30" xfId="22" applyNumberFormat="1" applyFont="1" applyBorder="1" applyAlignment="1">
      <alignment horizontal="center" vertical="center" wrapText="1"/>
    </xf>
    <xf numFmtId="0" fontId="8" fillId="0" borderId="18" xfId="22" applyFont="1" applyBorder="1" applyAlignment="1">
      <alignment horizontal="center" vertical="center" wrapText="1"/>
    </xf>
    <xf numFmtId="0" fontId="8" fillId="0" borderId="58" xfId="22" applyFont="1" applyBorder="1" applyAlignment="1">
      <alignment horizontal="center" vertical="center" wrapText="1"/>
    </xf>
    <xf numFmtId="0" fontId="33" fillId="0" borderId="1" xfId="22" applyFont="1" applyBorder="1" applyAlignment="1">
      <alignment horizontal="left" vertical="center" wrapText="1"/>
    </xf>
    <xf numFmtId="0" fontId="33" fillId="0" borderId="9" xfId="22" applyFont="1" applyBorder="1" applyAlignment="1">
      <alignment horizontal="left" vertical="center" wrapText="1"/>
    </xf>
    <xf numFmtId="9" fontId="33" fillId="0" borderId="56" xfId="30" applyFont="1" applyFill="1" applyBorder="1" applyAlignment="1" applyProtection="1">
      <alignment horizontal="center" vertical="center" wrapText="1"/>
    </xf>
    <xf numFmtId="9" fontId="33" fillId="0" borderId="27" xfId="30" applyFont="1" applyFill="1" applyBorder="1" applyAlignment="1" applyProtection="1">
      <alignment horizontal="center" vertical="center" wrapText="1"/>
    </xf>
    <xf numFmtId="9" fontId="33" fillId="0" borderId="28" xfId="30" applyFont="1" applyFill="1" applyBorder="1" applyAlignment="1" applyProtection="1">
      <alignment horizontal="center" vertical="center" wrapText="1"/>
    </xf>
    <xf numFmtId="9" fontId="33" fillId="0" borderId="60" xfId="30" applyFont="1" applyFill="1" applyBorder="1" applyAlignment="1" applyProtection="1">
      <alignment horizontal="center" vertical="center" wrapText="1"/>
    </xf>
    <xf numFmtId="9" fontId="33" fillId="0" borderId="15" xfId="30" applyFont="1" applyFill="1" applyBorder="1" applyAlignment="1" applyProtection="1">
      <alignment horizontal="center" vertical="center" wrapText="1"/>
    </xf>
    <xf numFmtId="9" fontId="33" fillId="0" borderId="61" xfId="30" applyFont="1" applyFill="1" applyBorder="1" applyAlignment="1" applyProtection="1">
      <alignment horizontal="center" vertical="center" wrapText="1"/>
    </xf>
    <xf numFmtId="0" fontId="8" fillId="19" borderId="2" xfId="22" applyFont="1" applyFill="1" applyBorder="1" applyAlignment="1">
      <alignment horizontal="center" vertical="center" wrapText="1"/>
    </xf>
    <xf numFmtId="0" fontId="8" fillId="19" borderId="5" xfId="22" applyFont="1" applyFill="1" applyBorder="1" applyAlignment="1">
      <alignment horizontal="center" vertical="center" wrapText="1"/>
    </xf>
    <xf numFmtId="0" fontId="8" fillId="0" borderId="2" xfId="22" applyFont="1" applyBorder="1" applyAlignment="1">
      <alignment horizontal="center" vertical="center" wrapText="1"/>
    </xf>
    <xf numFmtId="0" fontId="8" fillId="0" borderId="22" xfId="22" applyFont="1" applyBorder="1" applyAlignment="1">
      <alignment horizontal="center" vertical="center" wrapText="1"/>
    </xf>
    <xf numFmtId="172" fontId="8" fillId="19" borderId="2" xfId="17" applyNumberFormat="1" applyFont="1" applyFill="1" applyBorder="1" applyAlignment="1" applyProtection="1">
      <alignment horizontal="center" vertical="center" wrapText="1"/>
    </xf>
    <xf numFmtId="172" fontId="8" fillId="19" borderId="5" xfId="17" applyNumberFormat="1" applyFont="1" applyFill="1" applyBorder="1" applyAlignment="1" applyProtection="1">
      <alignment horizontal="center" vertical="center" wrapText="1"/>
    </xf>
    <xf numFmtId="0" fontId="8" fillId="24" borderId="5" xfId="0" applyFont="1" applyFill="1" applyBorder="1" applyAlignment="1">
      <alignment horizontal="left" vertical="center" wrapText="1"/>
    </xf>
    <xf numFmtId="0" fontId="8" fillId="24" borderId="1" xfId="0" applyFont="1" applyFill="1" applyBorder="1" applyAlignment="1">
      <alignment horizontal="left" vertical="center" wrapText="1"/>
    </xf>
    <xf numFmtId="0" fontId="8" fillId="24" borderId="9" xfId="0" applyFont="1" applyFill="1" applyBorder="1" applyAlignment="1">
      <alignment horizontal="left" vertical="center" wrapText="1"/>
    </xf>
    <xf numFmtId="0" fontId="8" fillId="20" borderId="44" xfId="22" applyFont="1" applyFill="1" applyBorder="1" applyAlignment="1">
      <alignment horizontal="center" vertical="center" wrapText="1"/>
    </xf>
    <xf numFmtId="0" fontId="8" fillId="20" borderId="11" xfId="22" applyFont="1" applyFill="1" applyBorder="1" applyAlignment="1">
      <alignment horizontal="center" vertical="center" wrapText="1"/>
    </xf>
    <xf numFmtId="0" fontId="8" fillId="20" borderId="12" xfId="22" applyFont="1" applyFill="1" applyBorder="1" applyAlignment="1">
      <alignment horizontal="center" vertical="center" wrapText="1"/>
    </xf>
    <xf numFmtId="0" fontId="0" fillId="0" borderId="58" xfId="0" applyBorder="1" applyAlignment="1">
      <alignment vertical="center" wrapText="1"/>
    </xf>
    <xf numFmtId="0" fontId="8" fillId="2" borderId="13" xfId="22" applyFont="1" applyFill="1" applyBorder="1" applyAlignment="1">
      <alignment horizontal="center" vertical="center" wrapText="1"/>
    </xf>
    <xf numFmtId="0" fontId="8" fillId="19" borderId="0" xfId="22" applyFont="1" applyFill="1" applyAlignment="1">
      <alignment horizontal="center" vertical="center" wrapText="1"/>
    </xf>
    <xf numFmtId="0" fontId="8" fillId="20" borderId="23" xfId="22" applyFont="1" applyFill="1" applyBorder="1" applyAlignment="1">
      <alignment horizontal="center" vertical="center" wrapText="1"/>
    </xf>
    <xf numFmtId="0" fontId="8" fillId="20" borderId="24" xfId="22" applyFont="1" applyFill="1" applyBorder="1" applyAlignment="1">
      <alignment horizontal="center" vertical="center" wrapText="1"/>
    </xf>
    <xf numFmtId="0" fontId="8" fillId="20" borderId="25" xfId="22" applyFont="1" applyFill="1" applyBorder="1" applyAlignment="1">
      <alignment horizontal="center" vertical="center" wrapText="1"/>
    </xf>
    <xf numFmtId="172" fontId="8" fillId="19" borderId="2" xfId="17" applyNumberFormat="1" applyFont="1" applyFill="1" applyBorder="1" applyAlignment="1" applyProtection="1">
      <alignment horizontal="center" vertical="center"/>
    </xf>
    <xf numFmtId="172" fontId="8" fillId="19" borderId="5" xfId="17" applyNumberFormat="1" applyFont="1" applyFill="1" applyBorder="1" applyAlignment="1" applyProtection="1">
      <alignment horizontal="center" vertical="center"/>
    </xf>
    <xf numFmtId="9" fontId="33" fillId="0" borderId="56" xfId="22" applyNumberFormat="1" applyFont="1" applyBorder="1" applyAlignment="1">
      <alignment horizontal="left" vertical="center" wrapText="1"/>
    </xf>
    <xf numFmtId="9" fontId="33" fillId="0" borderId="34" xfId="22" applyNumberFormat="1" applyFont="1" applyBorder="1" applyAlignment="1">
      <alignment horizontal="left" vertical="center" wrapText="1"/>
    </xf>
    <xf numFmtId="9" fontId="33" fillId="0" borderId="0" xfId="22" applyNumberFormat="1" applyFont="1" applyAlignment="1">
      <alignment horizontal="left" vertical="center" wrapText="1"/>
    </xf>
    <xf numFmtId="9" fontId="33" fillId="0" borderId="14" xfId="22" applyNumberFormat="1" applyFont="1" applyBorder="1" applyAlignment="1">
      <alignment horizontal="left" vertical="center" wrapText="1"/>
    </xf>
    <xf numFmtId="0" fontId="37" fillId="0" borderId="45" xfId="0" applyFont="1" applyBorder="1" applyAlignment="1">
      <alignment horizontal="center" vertical="center"/>
    </xf>
    <xf numFmtId="0" fontId="37" fillId="0" borderId="47" xfId="0" applyFont="1" applyBorder="1" applyAlignment="1">
      <alignment horizontal="center" vertical="center"/>
    </xf>
    <xf numFmtId="9" fontId="33" fillId="0" borderId="56" xfId="22" applyNumberFormat="1" applyFont="1" applyBorder="1" applyAlignment="1">
      <alignment horizontal="center" vertical="center" wrapText="1"/>
    </xf>
    <xf numFmtId="9" fontId="33" fillId="0" borderId="27" xfId="22" applyNumberFormat="1" applyFont="1" applyBorder="1" applyAlignment="1">
      <alignment horizontal="center" vertical="center" wrapText="1"/>
    </xf>
    <xf numFmtId="9" fontId="33" fillId="0" borderId="62" xfId="22" applyNumberFormat="1" applyFont="1" applyBorder="1" applyAlignment="1">
      <alignment horizontal="center" vertical="center" wrapText="1"/>
    </xf>
    <xf numFmtId="9" fontId="33" fillId="0" borderId="60" xfId="22" applyNumberFormat="1" applyFont="1" applyBorder="1" applyAlignment="1">
      <alignment horizontal="center" vertical="center" wrapText="1"/>
    </xf>
    <xf numFmtId="9" fontId="33" fillId="0" borderId="15" xfId="22" applyNumberFormat="1" applyFont="1" applyBorder="1" applyAlignment="1">
      <alignment horizontal="center" vertical="center" wrapText="1"/>
    </xf>
    <xf numFmtId="9" fontId="33" fillId="0" borderId="16" xfId="22" applyNumberFormat="1" applyFont="1" applyBorder="1" applyAlignment="1">
      <alignment horizontal="center" vertical="center" wrapText="1"/>
    </xf>
    <xf numFmtId="9" fontId="33" fillId="0" borderId="34" xfId="22" applyNumberFormat="1" applyFont="1" applyBorder="1" applyAlignment="1">
      <alignment horizontal="center" vertical="center" wrapText="1"/>
    </xf>
    <xf numFmtId="9" fontId="33" fillId="0" borderId="0" xfId="22" applyNumberFormat="1" applyFont="1" applyAlignment="1">
      <alignment horizontal="center" vertical="center" wrapText="1"/>
    </xf>
    <xf numFmtId="9" fontId="33" fillId="0" borderId="14" xfId="22" applyNumberFormat="1" applyFont="1" applyBorder="1" applyAlignment="1">
      <alignment horizontal="center" vertical="center" wrapText="1"/>
    </xf>
    <xf numFmtId="9" fontId="33" fillId="0" borderId="62" xfId="30" applyFont="1" applyFill="1" applyBorder="1" applyAlignment="1" applyProtection="1">
      <alignment horizontal="center" vertical="center" wrapText="1"/>
    </xf>
    <xf numFmtId="9" fontId="33" fillId="0" borderId="16" xfId="30" applyFont="1" applyFill="1" applyBorder="1" applyAlignment="1" applyProtection="1">
      <alignment horizontal="center" vertical="center" wrapText="1"/>
    </xf>
    <xf numFmtId="0" fontId="8" fillId="0" borderId="57" xfId="22" applyFont="1" applyBorder="1" applyAlignment="1">
      <alignment horizontal="center" vertical="center" wrapText="1"/>
    </xf>
    <xf numFmtId="0" fontId="8" fillId="0" borderId="5" xfId="22" applyFont="1" applyBorder="1" applyAlignment="1">
      <alignment horizontal="center" vertical="center" wrapText="1"/>
    </xf>
    <xf numFmtId="0" fontId="8" fillId="19" borderId="6" xfId="22" applyFont="1" applyFill="1" applyBorder="1" applyAlignment="1">
      <alignment horizontal="center" vertical="center" wrapText="1"/>
    </xf>
    <xf numFmtId="0" fontId="8" fillId="19" borderId="3" xfId="22" applyFont="1" applyFill="1" applyBorder="1" applyAlignment="1">
      <alignment horizontal="center" vertical="center" wrapText="1"/>
    </xf>
    <xf numFmtId="0" fontId="8" fillId="19" borderId="36" xfId="22" applyFont="1" applyFill="1" applyBorder="1" applyAlignment="1">
      <alignment horizontal="center" vertical="center" wrapText="1"/>
    </xf>
    <xf numFmtId="0" fontId="8" fillId="0" borderId="10" xfId="22" applyFont="1" applyBorder="1" applyAlignment="1">
      <alignment horizontal="center" vertical="center" wrapText="1"/>
    </xf>
    <xf numFmtId="0" fontId="8" fillId="19" borderId="20" xfId="22" applyFont="1" applyFill="1" applyBorder="1" applyAlignment="1">
      <alignment horizontal="center" vertical="center" wrapText="1"/>
    </xf>
    <xf numFmtId="0" fontId="8" fillId="19" borderId="7" xfId="22" applyFont="1" applyFill="1" applyBorder="1" applyAlignment="1">
      <alignment horizontal="center" vertical="center" wrapText="1"/>
    </xf>
    <xf numFmtId="0" fontId="37" fillId="0" borderId="44" xfId="0" applyFont="1" applyBorder="1" applyAlignment="1">
      <alignment horizontal="center" vertical="center"/>
    </xf>
    <xf numFmtId="0" fontId="11" fillId="0" borderId="38" xfId="22" applyFont="1" applyBorder="1" applyAlignment="1">
      <alignment horizontal="center" vertical="center" wrapText="1"/>
    </xf>
    <xf numFmtId="0" fontId="11" fillId="0" borderId="39" xfId="22" applyFont="1" applyBorder="1" applyAlignment="1">
      <alignment horizontal="center" vertical="center" wrapText="1"/>
    </xf>
    <xf numFmtId="0" fontId="11" fillId="0" borderId="40" xfId="22" applyFont="1" applyBorder="1" applyAlignment="1">
      <alignment horizontal="center" vertical="center" wrapText="1"/>
    </xf>
    <xf numFmtId="172" fontId="8" fillId="19" borderId="54" xfId="17" applyNumberFormat="1" applyFont="1" applyFill="1" applyBorder="1" applyAlignment="1" applyProtection="1">
      <alignment horizontal="center" vertical="center" wrapText="1"/>
    </xf>
    <xf numFmtId="172" fontId="8" fillId="19" borderId="66" xfId="17" applyNumberFormat="1" applyFont="1" applyFill="1" applyBorder="1" applyAlignment="1" applyProtection="1">
      <alignment horizontal="center" vertical="center" wrapText="1"/>
    </xf>
    <xf numFmtId="172" fontId="8" fillId="19" borderId="51" xfId="17" applyNumberFormat="1" applyFont="1" applyFill="1" applyBorder="1" applyAlignment="1" applyProtection="1">
      <alignment horizontal="center" vertical="center" wrapText="1"/>
    </xf>
    <xf numFmtId="0" fontId="8" fillId="19" borderId="37" xfId="22" applyFont="1" applyFill="1" applyBorder="1" applyAlignment="1">
      <alignment horizontal="center" vertical="center" wrapText="1"/>
    </xf>
    <xf numFmtId="0" fontId="8" fillId="19" borderId="57" xfId="22" applyFont="1" applyFill="1" applyBorder="1" applyAlignment="1">
      <alignment horizontal="center" vertical="center" wrapText="1"/>
    </xf>
    <xf numFmtId="172" fontId="8" fillId="0" borderId="2" xfId="17" applyNumberFormat="1" applyFont="1" applyFill="1" applyBorder="1" applyAlignment="1" applyProtection="1">
      <alignment horizontal="center" vertical="center" wrapText="1"/>
    </xf>
    <xf numFmtId="172" fontId="8" fillId="0" borderId="22" xfId="17" applyNumberFormat="1" applyFont="1" applyFill="1" applyBorder="1" applyAlignment="1" applyProtection="1">
      <alignment horizontal="center" vertical="center" wrapText="1"/>
    </xf>
    <xf numFmtId="172" fontId="8" fillId="19" borderId="21" xfId="17" applyNumberFormat="1" applyFont="1" applyFill="1" applyBorder="1" applyAlignment="1" applyProtection="1">
      <alignment horizontal="center" vertical="center" wrapText="1"/>
    </xf>
    <xf numFmtId="9" fontId="7" fillId="0" borderId="33" xfId="28" applyFont="1" applyFill="1" applyBorder="1" applyAlignment="1" applyProtection="1">
      <alignment horizontal="center" vertical="center" wrapText="1"/>
    </xf>
    <xf numFmtId="9" fontId="7" fillId="0" borderId="4" xfId="28" applyFont="1" applyFill="1" applyBorder="1" applyAlignment="1" applyProtection="1">
      <alignment horizontal="center" vertical="center" wrapText="1"/>
    </xf>
    <xf numFmtId="2" fontId="7" fillId="0" borderId="29" xfId="22" applyNumberFormat="1" applyFont="1" applyBorder="1" applyAlignment="1">
      <alignment vertical="center" wrapText="1"/>
    </xf>
    <xf numFmtId="9" fontId="7" fillId="0" borderId="10" xfId="28" applyFont="1" applyFill="1" applyBorder="1" applyAlignment="1" applyProtection="1">
      <alignment horizontal="center" vertical="center" wrapText="1"/>
    </xf>
    <xf numFmtId="9" fontId="7" fillId="0" borderId="59" xfId="28" applyFont="1" applyFill="1" applyBorder="1" applyAlignment="1" applyProtection="1">
      <alignment horizontal="center" vertical="center" wrapText="1"/>
    </xf>
    <xf numFmtId="9" fontId="33" fillId="0" borderId="27" xfId="22" applyNumberFormat="1" applyFont="1" applyBorder="1" applyAlignment="1">
      <alignment vertical="center" wrapText="1"/>
    </xf>
    <xf numFmtId="9" fontId="33" fillId="0" borderId="62" xfId="22" applyNumberFormat="1" applyFont="1" applyBorder="1" applyAlignment="1">
      <alignment vertical="center" wrapText="1"/>
    </xf>
    <xf numFmtId="9" fontId="33" fillId="0" borderId="34" xfId="22" applyNumberFormat="1" applyFont="1" applyBorder="1" applyAlignment="1">
      <alignment vertical="center" wrapText="1"/>
    </xf>
    <xf numFmtId="9" fontId="33" fillId="0" borderId="0" xfId="22" applyNumberFormat="1" applyFont="1" applyAlignment="1">
      <alignment vertical="center" wrapText="1"/>
    </xf>
    <xf numFmtId="9" fontId="33" fillId="0" borderId="14" xfId="22" applyNumberFormat="1" applyFont="1" applyBorder="1" applyAlignment="1">
      <alignment vertical="center" wrapText="1"/>
    </xf>
    <xf numFmtId="0" fontId="36" fillId="0" borderId="20" xfId="0" applyFont="1" applyBorder="1" applyAlignment="1">
      <alignment horizontal="center" vertical="center"/>
    </xf>
    <xf numFmtId="0" fontId="36" fillId="0" borderId="3" xfId="0" applyFont="1" applyBorder="1" applyAlignment="1">
      <alignment horizontal="center" vertical="center"/>
    </xf>
    <xf numFmtId="0" fontId="36" fillId="0" borderId="36" xfId="0" applyFont="1" applyBorder="1" applyAlignment="1">
      <alignment horizontal="center" vertical="center"/>
    </xf>
    <xf numFmtId="0" fontId="36" fillId="0" borderId="2" xfId="0" applyFont="1" applyBorder="1" applyAlignment="1">
      <alignment horizontal="center" vertical="center"/>
    </xf>
    <xf numFmtId="0" fontId="36" fillId="0" borderId="57" xfId="0" applyFont="1" applyBorder="1" applyAlignment="1">
      <alignment horizontal="center" vertical="center"/>
    </xf>
    <xf numFmtId="0" fontId="36" fillId="0" borderId="5" xfId="0" applyFont="1" applyBorder="1" applyAlignment="1">
      <alignment horizontal="center" vertical="center"/>
    </xf>
    <xf numFmtId="0" fontId="36" fillId="0" borderId="56" xfId="0" applyFont="1" applyBorder="1" applyAlignment="1">
      <alignment horizontal="center" vertical="center"/>
    </xf>
    <xf numFmtId="0" fontId="36" fillId="0" borderId="27" xfId="0" applyFont="1" applyBorder="1" applyAlignment="1">
      <alignment horizontal="center" vertical="center"/>
    </xf>
    <xf numFmtId="0" fontId="36" fillId="0" borderId="28" xfId="0" applyFont="1" applyBorder="1" applyAlignment="1">
      <alignment horizontal="center" vertical="center"/>
    </xf>
    <xf numFmtId="0" fontId="36" fillId="0" borderId="1" xfId="0" applyFont="1" applyBorder="1" applyAlignment="1">
      <alignment horizontal="left" vertical="center" wrapText="1"/>
    </xf>
    <xf numFmtId="0" fontId="36" fillId="9" borderId="2" xfId="0" applyFont="1" applyFill="1" applyBorder="1" applyAlignment="1">
      <alignment horizontal="center" vertical="center"/>
    </xf>
    <xf numFmtId="0" fontId="36" fillId="9" borderId="57" xfId="0" applyFont="1" applyFill="1" applyBorder="1" applyAlignment="1">
      <alignment horizontal="center" vertical="center"/>
    </xf>
    <xf numFmtId="0" fontId="36" fillId="9" borderId="5" xfId="0" applyFont="1" applyFill="1" applyBorder="1" applyAlignment="1">
      <alignment horizontal="center" vertical="center"/>
    </xf>
    <xf numFmtId="0" fontId="36" fillId="9" borderId="56" xfId="0" applyFont="1" applyFill="1" applyBorder="1" applyAlignment="1">
      <alignment horizontal="center" vertical="center"/>
    </xf>
    <xf numFmtId="0" fontId="36" fillId="9" borderId="27" xfId="0" applyFont="1" applyFill="1" applyBorder="1" applyAlignment="1">
      <alignment horizontal="center" vertical="center"/>
    </xf>
    <xf numFmtId="0" fontId="36" fillId="9" borderId="28" xfId="0" applyFont="1" applyFill="1" applyBorder="1" applyAlignment="1">
      <alignment horizontal="center" vertical="center"/>
    </xf>
    <xf numFmtId="0" fontId="36" fillId="9" borderId="34" xfId="0" applyFont="1" applyFill="1" applyBorder="1" applyAlignment="1">
      <alignment horizontal="center" vertical="center"/>
    </xf>
    <xf numFmtId="0" fontId="36" fillId="9" borderId="0" xfId="0" applyFont="1" applyFill="1" applyAlignment="1">
      <alignment horizontal="center" vertical="center"/>
    </xf>
    <xf numFmtId="0" fontId="36" fillId="9" borderId="35" xfId="0" applyFont="1" applyFill="1" applyBorder="1" applyAlignment="1">
      <alignment horizontal="center" vertical="center"/>
    </xf>
    <xf numFmtId="0" fontId="36" fillId="9" borderId="20" xfId="0" applyFont="1" applyFill="1" applyBorder="1" applyAlignment="1">
      <alignment horizontal="center" vertical="center"/>
    </xf>
    <xf numFmtId="0" fontId="36" fillId="9" borderId="3" xfId="0" applyFont="1" applyFill="1" applyBorder="1" applyAlignment="1">
      <alignment horizontal="center" vertical="center"/>
    </xf>
    <xf numFmtId="0" fontId="36" fillId="9" borderId="36" xfId="0" applyFont="1" applyFill="1" applyBorder="1" applyAlignment="1">
      <alignment horizontal="center" vertical="center"/>
    </xf>
    <xf numFmtId="0" fontId="36" fillId="9" borderId="10" xfId="0" applyFont="1" applyFill="1" applyBorder="1" applyAlignment="1">
      <alignment horizontal="center" vertical="center" wrapText="1"/>
    </xf>
    <xf numFmtId="0" fontId="36" fillId="9" borderId="33" xfId="0" applyFont="1" applyFill="1" applyBorder="1" applyAlignment="1">
      <alignment horizontal="center" vertical="center" wrapText="1"/>
    </xf>
    <xf numFmtId="0" fontId="36" fillId="9" borderId="4" xfId="0" applyFont="1" applyFill="1" applyBorder="1" applyAlignment="1">
      <alignment horizontal="center" vertical="center" wrapText="1"/>
    </xf>
    <xf numFmtId="0" fontId="36" fillId="9" borderId="1" xfId="0" applyFont="1" applyFill="1" applyBorder="1" applyAlignment="1">
      <alignment horizontal="center" vertical="center"/>
    </xf>
    <xf numFmtId="14" fontId="41" fillId="0" borderId="1" xfId="0" applyNumberFormat="1" applyFont="1" applyBorder="1" applyAlignment="1">
      <alignment horizontal="center" vertical="center"/>
    </xf>
    <xf numFmtId="0" fontId="41" fillId="0" borderId="1" xfId="0" applyFont="1" applyBorder="1" applyAlignment="1">
      <alignment horizontal="center" vertical="center"/>
    </xf>
    <xf numFmtId="0" fontId="36" fillId="0" borderId="1" xfId="0" applyFont="1" applyBorder="1" applyAlignment="1">
      <alignment horizontal="center" vertical="center" wrapText="1"/>
    </xf>
    <xf numFmtId="0" fontId="36" fillId="9" borderId="20" xfId="0" applyFont="1" applyFill="1" applyBorder="1" applyAlignment="1">
      <alignment horizontal="left" vertical="center" wrapText="1"/>
    </xf>
    <xf numFmtId="0" fontId="36" fillId="9" borderId="3" xfId="0" applyFont="1" applyFill="1" applyBorder="1" applyAlignment="1">
      <alignment horizontal="left" vertical="center" wrapText="1"/>
    </xf>
    <xf numFmtId="0" fontId="36" fillId="9" borderId="36" xfId="0" applyFont="1" applyFill="1" applyBorder="1" applyAlignment="1">
      <alignment horizontal="left" vertical="center" wrapText="1"/>
    </xf>
    <xf numFmtId="0" fontId="32" fillId="0" borderId="20" xfId="0" applyFont="1" applyBorder="1" applyAlignment="1">
      <alignment horizontal="center" vertical="center"/>
    </xf>
    <xf numFmtId="0" fontId="32" fillId="0" borderId="3" xfId="0" applyFont="1" applyBorder="1" applyAlignment="1">
      <alignment horizontal="center" vertical="center"/>
    </xf>
    <xf numFmtId="0" fontId="32" fillId="0" borderId="57" xfId="0" applyFont="1" applyBorder="1" applyAlignment="1">
      <alignment horizontal="center" vertical="center"/>
    </xf>
    <xf numFmtId="0" fontId="32" fillId="0" borderId="5" xfId="0" applyFont="1" applyBorder="1" applyAlignment="1">
      <alignment horizontal="center" vertical="center"/>
    </xf>
    <xf numFmtId="0" fontId="36" fillId="9" borderId="2" xfId="0" applyFont="1" applyFill="1" applyBorder="1" applyAlignment="1">
      <alignment horizontal="left" vertical="center"/>
    </xf>
    <xf numFmtId="0" fontId="36" fillId="9" borderId="57" xfId="0" applyFont="1" applyFill="1" applyBorder="1" applyAlignment="1">
      <alignment horizontal="left" vertical="center"/>
    </xf>
    <xf numFmtId="0" fontId="36" fillId="9" borderId="5" xfId="0" applyFont="1" applyFill="1" applyBorder="1" applyAlignment="1">
      <alignment horizontal="left" vertical="center"/>
    </xf>
    <xf numFmtId="0" fontId="32" fillId="0" borderId="2" xfId="0" applyFont="1" applyBorder="1" applyAlignment="1">
      <alignment horizontal="center" vertical="center"/>
    </xf>
    <xf numFmtId="0" fontId="36" fillId="9" borderId="2" xfId="0" applyFont="1" applyFill="1" applyBorder="1" applyAlignment="1">
      <alignment horizontal="center" vertical="center" wrapText="1"/>
    </xf>
    <xf numFmtId="0" fontId="36" fillId="9" borderId="57" xfId="0" applyFont="1" applyFill="1" applyBorder="1" applyAlignment="1">
      <alignment horizontal="center" vertical="center" wrapText="1"/>
    </xf>
    <xf numFmtId="0" fontId="36" fillId="9" borderId="5" xfId="0" applyFont="1" applyFill="1" applyBorder="1" applyAlignment="1">
      <alignment horizontal="center" vertical="center" wrapText="1"/>
    </xf>
    <xf numFmtId="0" fontId="32" fillId="0" borderId="2" xfId="0" applyFont="1" applyBorder="1" applyAlignment="1">
      <alignment horizontal="left" vertical="center"/>
    </xf>
    <xf numFmtId="0" fontId="32" fillId="0" borderId="57" xfId="0" applyFont="1" applyBorder="1" applyAlignment="1">
      <alignment horizontal="left" vertical="center"/>
    </xf>
    <xf numFmtId="0" fontId="32" fillId="0" borderId="5" xfId="0" applyFont="1" applyBorder="1" applyAlignment="1">
      <alignment horizontal="left" vertical="center"/>
    </xf>
    <xf numFmtId="0" fontId="36" fillId="23" borderId="1" xfId="22" applyFont="1" applyFill="1" applyBorder="1" applyAlignment="1">
      <alignment horizontal="center" vertical="center" wrapText="1"/>
    </xf>
    <xf numFmtId="0" fontId="8" fillId="19" borderId="1" xfId="22" applyFont="1" applyFill="1" applyBorder="1" applyAlignment="1">
      <alignment horizontal="left" vertical="center" wrapText="1"/>
    </xf>
    <xf numFmtId="0" fontId="8" fillId="23" borderId="1" xfId="22" applyFont="1" applyFill="1" applyBorder="1" applyAlignment="1">
      <alignment horizontal="center" vertical="center" wrapText="1"/>
    </xf>
    <xf numFmtId="0" fontId="8" fillId="9" borderId="2"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8" fillId="9" borderId="57"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9" fillId="19" borderId="4" xfId="0" applyFont="1" applyFill="1" applyBorder="1" applyAlignment="1">
      <alignment horizontal="center" vertical="center"/>
    </xf>
    <xf numFmtId="0" fontId="9" fillId="19" borderId="1" xfId="0" applyFont="1" applyFill="1" applyBorder="1" applyAlignment="1">
      <alignment horizontal="center" vertical="center"/>
    </xf>
    <xf numFmtId="0" fontId="8" fillId="9" borderId="1" xfId="0" applyFont="1" applyFill="1" applyBorder="1" applyAlignment="1">
      <alignment horizontal="center" vertical="center"/>
    </xf>
    <xf numFmtId="0" fontId="36" fillId="0" borderId="56" xfId="0" applyFont="1" applyBorder="1" applyAlignment="1">
      <alignment vertical="center" wrapText="1"/>
    </xf>
    <xf numFmtId="0" fontId="36" fillId="0" borderId="27" xfId="0" applyFont="1" applyBorder="1" applyAlignment="1">
      <alignment vertical="center" wrapText="1"/>
    </xf>
    <xf numFmtId="0" fontId="36" fillId="0" borderId="28" xfId="0" applyFont="1" applyBorder="1" applyAlignment="1">
      <alignment vertical="center" wrapText="1"/>
    </xf>
    <xf numFmtId="0" fontId="36" fillId="0" borderId="1" xfId="0" applyFont="1" applyBorder="1" applyAlignment="1">
      <alignment horizontal="center" vertical="center"/>
    </xf>
    <xf numFmtId="0" fontId="8" fillId="0" borderId="1" xfId="0" applyFont="1" applyBorder="1" applyAlignment="1">
      <alignment vertical="center" wrapText="1"/>
    </xf>
    <xf numFmtId="0" fontId="7" fillId="19" borderId="2" xfId="0" applyFont="1" applyFill="1" applyBorder="1" applyAlignment="1">
      <alignment horizontal="left" vertical="center" wrapText="1"/>
    </xf>
    <xf numFmtId="0" fontId="7" fillId="19" borderId="5" xfId="0" applyFont="1" applyFill="1" applyBorder="1" applyAlignment="1">
      <alignment horizontal="left" vertical="center" wrapText="1"/>
    </xf>
    <xf numFmtId="0" fontId="36" fillId="21" borderId="2" xfId="0" applyFont="1" applyFill="1" applyBorder="1" applyAlignment="1">
      <alignment horizontal="center" vertical="center"/>
    </xf>
    <xf numFmtId="0" fontId="36" fillId="21" borderId="5" xfId="0" applyFont="1" applyFill="1" applyBorder="1" applyAlignment="1">
      <alignment horizontal="center" vertical="center"/>
    </xf>
    <xf numFmtId="0" fontId="36" fillId="0" borderId="2" xfId="0" applyFont="1" applyBorder="1" applyAlignment="1">
      <alignment horizontal="left" vertical="center" wrapText="1"/>
    </xf>
    <xf numFmtId="0" fontId="36" fillId="0" borderId="5" xfId="0" applyFont="1" applyBorder="1" applyAlignment="1">
      <alignment horizontal="left" vertical="center" wrapText="1"/>
    </xf>
    <xf numFmtId="0" fontId="32" fillId="0" borderId="10" xfId="0" applyFont="1" applyBorder="1" applyAlignment="1">
      <alignment horizontal="left" vertical="center" wrapText="1"/>
    </xf>
    <xf numFmtId="0" fontId="32" fillId="0" borderId="33" xfId="0" applyFont="1" applyBorder="1" applyAlignment="1">
      <alignment horizontal="left" vertical="center" wrapText="1"/>
    </xf>
    <xf numFmtId="0" fontId="32" fillId="0" borderId="4" xfId="0" applyFont="1" applyBorder="1" applyAlignment="1">
      <alignment horizontal="left" vertical="center" wrapText="1"/>
    </xf>
    <xf numFmtId="41" fontId="32" fillId="0" borderId="56" xfId="12" applyFont="1" applyFill="1" applyBorder="1" applyAlignment="1">
      <alignment horizontal="left" vertical="center"/>
    </xf>
    <xf numFmtId="41" fontId="32" fillId="0" borderId="34" xfId="12" applyFont="1" applyFill="1" applyBorder="1" applyAlignment="1">
      <alignment horizontal="left" vertical="center"/>
    </xf>
    <xf numFmtId="41" fontId="32" fillId="0" borderId="20" xfId="12" applyFont="1" applyFill="1" applyBorder="1" applyAlignment="1">
      <alignment horizontal="left" vertical="center"/>
    </xf>
    <xf numFmtId="0" fontId="0" fillId="13" borderId="1" xfId="0" applyFill="1" applyBorder="1" applyAlignment="1">
      <alignment horizontal="center"/>
    </xf>
    <xf numFmtId="0" fontId="0" fillId="0" borderId="35"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4"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35" xfId="0" applyFill="1" applyBorder="1" applyAlignment="1">
      <alignment horizont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styles" Target="styles.xml" /><Relationship Id="rId18" Type="http://schemas.openxmlformats.org/officeDocument/2006/relationships/customXml" Target="../customXml/item3.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theme" Target="theme/theme1.xml" /><Relationship Id="rId17" Type="http://schemas.openxmlformats.org/officeDocument/2006/relationships/customXml" Target="../customXml/item2.xml" /><Relationship Id="rId2" Type="http://schemas.openxmlformats.org/officeDocument/2006/relationships/worksheet" Target="worksheets/sheet2.xml" /><Relationship Id="rId16" Type="http://schemas.openxmlformats.org/officeDocument/2006/relationships/customXml" Target="../customXml/item1.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calcChain" Target="calcChain.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sharedStrings" Target="sharedStrings.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 /></Relationships>
</file>

<file path=xl/drawings/_rels/drawing2.xml.rels><?xml version="1.0" encoding="UTF-8" standalone="yes"?>
<Relationships xmlns="http://schemas.openxmlformats.org/package/2006/relationships"><Relationship Id="rId1" Type="http://schemas.openxmlformats.org/officeDocument/2006/relationships/image" Target="../media/image1.png" /></Relationships>
</file>

<file path=xl/drawings/_rels/drawing3.xml.rels><?xml version="1.0" encoding="UTF-8" standalone="yes"?>
<Relationships xmlns="http://schemas.openxmlformats.org/package/2006/relationships"><Relationship Id="rId1" Type="http://schemas.openxmlformats.org/officeDocument/2006/relationships/image" Target="../media/image1.png" /></Relationships>
</file>

<file path=xl/drawings/_rels/drawing4.xml.rels><?xml version="1.0" encoding="UTF-8" standalone="yes"?>
<Relationships xmlns="http://schemas.openxmlformats.org/package/2006/relationships"><Relationship Id="rId1" Type="http://schemas.openxmlformats.org/officeDocument/2006/relationships/image" Target="../media/image1.png" /></Relationships>
</file>

<file path=xl/drawings/_rels/drawing5.xml.rels><?xml version="1.0" encoding="UTF-8" standalone="yes"?>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104775</xdr:rowOff>
    </xdr:from>
    <xdr:to>
      <xdr:col>0</xdr:col>
      <xdr:colOff>1847850</xdr:colOff>
      <xdr:row>3</xdr:row>
      <xdr:rowOff>152400</xdr:rowOff>
    </xdr:to>
    <xdr:pic>
      <xdr:nvPicPr>
        <xdr:cNvPr id="82490" name="Picture 47">
          <a:extLst>
            <a:ext uri="{FF2B5EF4-FFF2-40B4-BE49-F238E27FC236}">
              <a16:creationId xmlns:a16="http://schemas.microsoft.com/office/drawing/2014/main" id="{DF3F87CA-8695-447D-8CEB-CD3E667100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04775"/>
          <a:ext cx="11811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152400</xdr:rowOff>
    </xdr:to>
    <xdr:pic>
      <xdr:nvPicPr>
        <xdr:cNvPr id="90415" name="Picture 47">
          <a:extLst>
            <a:ext uri="{FF2B5EF4-FFF2-40B4-BE49-F238E27FC236}">
              <a16:creationId xmlns:a16="http://schemas.microsoft.com/office/drawing/2014/main" id="{477F3B08-05E6-4037-AD94-778998382C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123825</xdr:rowOff>
    </xdr:to>
    <xdr:pic>
      <xdr:nvPicPr>
        <xdr:cNvPr id="91437" name="Picture 47">
          <a:extLst>
            <a:ext uri="{FF2B5EF4-FFF2-40B4-BE49-F238E27FC236}">
              <a16:creationId xmlns:a16="http://schemas.microsoft.com/office/drawing/2014/main" id="{5EA47CD6-F967-41A8-8EEF-794F73CEB2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104775</xdr:rowOff>
    </xdr:from>
    <xdr:to>
      <xdr:col>0</xdr:col>
      <xdr:colOff>1838325</xdr:colOff>
      <xdr:row>3</xdr:row>
      <xdr:rowOff>152400</xdr:rowOff>
    </xdr:to>
    <xdr:pic>
      <xdr:nvPicPr>
        <xdr:cNvPr id="93315" name="Picture 47">
          <a:extLst>
            <a:ext uri="{FF2B5EF4-FFF2-40B4-BE49-F238E27FC236}">
              <a16:creationId xmlns:a16="http://schemas.microsoft.com/office/drawing/2014/main" id="{CEB2F443-5E69-481B-B701-AD6D43E189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04775"/>
          <a:ext cx="117157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1847850</xdr:colOff>
      <xdr:row>3</xdr:row>
      <xdr:rowOff>152400</xdr:rowOff>
    </xdr:to>
    <xdr:pic>
      <xdr:nvPicPr>
        <xdr:cNvPr id="89391" name="Picture 47">
          <a:extLst>
            <a:ext uri="{FF2B5EF4-FFF2-40B4-BE49-F238E27FC236}">
              <a16:creationId xmlns:a16="http://schemas.microsoft.com/office/drawing/2014/main" id="{ED2EBB44-DE25-4CE4-BAA6-ECF79DA97C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811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1" Type="http://schemas.openxmlformats.org/officeDocument/2006/relationships/printerSettings" Target="../printerSettings/printerSettings1.bin" /><Relationship Id="rId4" Type="http://schemas.openxmlformats.org/officeDocument/2006/relationships/comments" Target="../comments1.xml" /></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 /><Relationship Id="rId2" Type="http://schemas.openxmlformats.org/officeDocument/2006/relationships/vmlDrawing" Target="../drawings/vmlDrawing2.vml" /><Relationship Id="rId1" Type="http://schemas.openxmlformats.org/officeDocument/2006/relationships/drawing" Target="../drawings/drawing2.xml" /></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 /><Relationship Id="rId2" Type="http://schemas.openxmlformats.org/officeDocument/2006/relationships/drawing" Target="../drawings/drawing3.xml" /><Relationship Id="rId1" Type="http://schemas.openxmlformats.org/officeDocument/2006/relationships/printerSettings" Target="../printerSettings/printerSettings2.bin" /><Relationship Id="rId4" Type="http://schemas.openxmlformats.org/officeDocument/2006/relationships/comments" Target="../comments3.xml" /></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 /><Relationship Id="rId2" Type="http://schemas.openxmlformats.org/officeDocument/2006/relationships/vmlDrawing" Target="../drawings/vmlDrawing4.vml" /><Relationship Id="rId1" Type="http://schemas.openxmlformats.org/officeDocument/2006/relationships/drawing" Target="../drawings/drawing4.xml" /></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 /><Relationship Id="rId2" Type="http://schemas.openxmlformats.org/officeDocument/2006/relationships/vmlDrawing" Target="../drawings/vmlDrawing5.vml" /><Relationship Id="rId1" Type="http://schemas.openxmlformats.org/officeDocument/2006/relationships/drawing" Target="../drawings/drawing5.xml" /></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 /><Relationship Id="rId1" Type="http://schemas.openxmlformats.org/officeDocument/2006/relationships/vmlDrawing" Target="../drawings/vmlDrawing6.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50"/>
  <sheetViews>
    <sheetView showGridLines="0" tabSelected="1" topLeftCell="A31" zoomScale="60" zoomScaleNormal="60" workbookViewId="0">
      <selection activeCell="L48" sqref="L48"/>
    </sheetView>
  </sheetViews>
  <sheetFormatPr defaultColWidth="10.76171875" defaultRowHeight="15" x14ac:dyDescent="0.2"/>
  <cols>
    <col min="1" max="1" width="39.953125" style="50" customWidth="1"/>
    <col min="2" max="2" width="15.46875" style="50" customWidth="1"/>
    <col min="3" max="3" width="13.046875" style="50" customWidth="1"/>
    <col min="4" max="4" width="15.19921875" style="50" customWidth="1"/>
    <col min="5" max="5" width="12.23828125" style="50" customWidth="1"/>
    <col min="6" max="6" width="14.390625" style="50" customWidth="1"/>
    <col min="7" max="14" width="12.23828125" style="50" customWidth="1"/>
    <col min="15" max="16" width="14.9296875" style="50" customWidth="1"/>
    <col min="17" max="17" width="18.29296875" style="50" customWidth="1"/>
    <col min="18" max="18" width="14.66015625" style="50" customWidth="1"/>
    <col min="19" max="19" width="16.94921875" style="50" customWidth="1"/>
    <col min="20" max="20" width="18.5625" style="50" customWidth="1"/>
    <col min="21" max="21" width="17.21875" style="50" customWidth="1"/>
    <col min="22" max="22" width="16.6796875" style="50" customWidth="1"/>
    <col min="23" max="23" width="17.21875" style="50" customWidth="1"/>
    <col min="24" max="24" width="16.8125" style="50" customWidth="1"/>
    <col min="25" max="25" width="16.27734375" style="50" customWidth="1"/>
    <col min="26" max="26" width="16.94921875" style="50" customWidth="1"/>
    <col min="27" max="27" width="16.8125" style="50" customWidth="1"/>
    <col min="28" max="28" width="16.41015625" style="50" customWidth="1"/>
    <col min="29" max="29" width="17.21875" style="50" customWidth="1"/>
    <col min="30" max="30" width="14.66015625" style="50" customWidth="1"/>
    <col min="31" max="31" width="6.3203125" style="50" bestFit="1" customWidth="1"/>
    <col min="32" max="32" width="22.734375" style="50" customWidth="1"/>
    <col min="33" max="33" width="18.4296875" style="50" bestFit="1" customWidth="1"/>
    <col min="34" max="34" width="8.47265625" style="50" customWidth="1"/>
    <col min="35" max="35" width="18.4296875" style="50" bestFit="1" customWidth="1"/>
    <col min="36" max="36" width="5.78125" style="50" customWidth="1"/>
    <col min="37" max="37" width="18.4296875" style="50" bestFit="1" customWidth="1"/>
    <col min="38" max="38" width="4.70703125" style="50" customWidth="1"/>
    <col min="39" max="39" width="23" style="50" bestFit="1" customWidth="1"/>
    <col min="40" max="40" width="10.76171875" style="50"/>
    <col min="41" max="41" width="18.4296875" style="50" bestFit="1" customWidth="1"/>
    <col min="42" max="42" width="16.140625" style="50" customWidth="1"/>
    <col min="43" max="16384" width="10.76171875" style="50"/>
  </cols>
  <sheetData>
    <row r="1" spans="1:30" ht="32.25" customHeight="1" x14ac:dyDescent="0.2">
      <c r="A1" s="336"/>
      <c r="B1" s="339" t="s">
        <v>0</v>
      </c>
      <c r="C1" s="340"/>
      <c r="D1" s="340"/>
      <c r="E1" s="340"/>
      <c r="F1" s="340"/>
      <c r="G1" s="340"/>
      <c r="H1" s="340"/>
      <c r="I1" s="340"/>
      <c r="J1" s="340"/>
      <c r="K1" s="340"/>
      <c r="L1" s="340"/>
      <c r="M1" s="340"/>
      <c r="N1" s="340"/>
      <c r="O1" s="340"/>
      <c r="P1" s="340"/>
      <c r="Q1" s="340"/>
      <c r="R1" s="340"/>
      <c r="S1" s="340"/>
      <c r="T1" s="340"/>
      <c r="U1" s="340"/>
      <c r="V1" s="340"/>
      <c r="W1" s="340"/>
      <c r="X1" s="340"/>
      <c r="Y1" s="340"/>
      <c r="Z1" s="340"/>
      <c r="AA1" s="341"/>
      <c r="AB1" s="342" t="s">
        <v>1</v>
      </c>
      <c r="AC1" s="343"/>
      <c r="AD1" s="344"/>
    </row>
    <row r="2" spans="1:30" ht="30.75" customHeight="1" x14ac:dyDescent="0.2">
      <c r="A2" s="337"/>
      <c r="B2" s="345" t="s">
        <v>2</v>
      </c>
      <c r="C2" s="346"/>
      <c r="D2" s="346"/>
      <c r="E2" s="346"/>
      <c r="F2" s="346"/>
      <c r="G2" s="346"/>
      <c r="H2" s="346"/>
      <c r="I2" s="346"/>
      <c r="J2" s="346"/>
      <c r="K2" s="346"/>
      <c r="L2" s="346"/>
      <c r="M2" s="346"/>
      <c r="N2" s="346"/>
      <c r="O2" s="346"/>
      <c r="P2" s="346"/>
      <c r="Q2" s="346"/>
      <c r="R2" s="346"/>
      <c r="S2" s="346"/>
      <c r="T2" s="346"/>
      <c r="U2" s="346"/>
      <c r="V2" s="346"/>
      <c r="W2" s="346"/>
      <c r="X2" s="346"/>
      <c r="Y2" s="346"/>
      <c r="Z2" s="346"/>
      <c r="AA2" s="347"/>
      <c r="AB2" s="348" t="s">
        <v>3</v>
      </c>
      <c r="AC2" s="349"/>
      <c r="AD2" s="350"/>
    </row>
    <row r="3" spans="1:30" ht="24" customHeight="1" x14ac:dyDescent="0.2">
      <c r="A3" s="337"/>
      <c r="B3" s="306" t="s">
        <v>4</v>
      </c>
      <c r="C3" s="307"/>
      <c r="D3" s="307"/>
      <c r="E3" s="307"/>
      <c r="F3" s="307"/>
      <c r="G3" s="307"/>
      <c r="H3" s="307"/>
      <c r="I3" s="307"/>
      <c r="J3" s="307"/>
      <c r="K3" s="307"/>
      <c r="L3" s="307"/>
      <c r="M3" s="307"/>
      <c r="N3" s="307"/>
      <c r="O3" s="307"/>
      <c r="P3" s="307"/>
      <c r="Q3" s="307"/>
      <c r="R3" s="307"/>
      <c r="S3" s="307"/>
      <c r="T3" s="307"/>
      <c r="U3" s="307"/>
      <c r="V3" s="307"/>
      <c r="W3" s="307"/>
      <c r="X3" s="307"/>
      <c r="Y3" s="307"/>
      <c r="Z3" s="307"/>
      <c r="AA3" s="308"/>
      <c r="AB3" s="348" t="s">
        <v>5</v>
      </c>
      <c r="AC3" s="349"/>
      <c r="AD3" s="350"/>
    </row>
    <row r="4" spans="1:30" ht="22.5" customHeight="1" thickBot="1" x14ac:dyDescent="0.25">
      <c r="A4" s="338"/>
      <c r="B4" s="309"/>
      <c r="C4" s="310"/>
      <c r="D4" s="310"/>
      <c r="E4" s="310"/>
      <c r="F4" s="310"/>
      <c r="G4" s="310"/>
      <c r="H4" s="310"/>
      <c r="I4" s="310"/>
      <c r="J4" s="310"/>
      <c r="K4" s="310"/>
      <c r="L4" s="310"/>
      <c r="M4" s="310"/>
      <c r="N4" s="310"/>
      <c r="O4" s="310"/>
      <c r="P4" s="310"/>
      <c r="Q4" s="310"/>
      <c r="R4" s="310"/>
      <c r="S4" s="310"/>
      <c r="T4" s="310"/>
      <c r="U4" s="310"/>
      <c r="V4" s="310"/>
      <c r="W4" s="310"/>
      <c r="X4" s="310"/>
      <c r="Y4" s="310"/>
      <c r="Z4" s="310"/>
      <c r="AA4" s="311"/>
      <c r="AB4" s="351" t="s">
        <v>6</v>
      </c>
      <c r="AC4" s="352"/>
      <c r="AD4" s="353"/>
    </row>
    <row r="5" spans="1:30" ht="9" customHeight="1" thickBot="1" x14ac:dyDescent="0.2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
      <c r="A7" s="294" t="s">
        <v>7</v>
      </c>
      <c r="B7" s="295"/>
      <c r="C7" s="300"/>
      <c r="D7" s="294" t="s">
        <v>8</v>
      </c>
      <c r="E7" s="312"/>
      <c r="F7" s="312"/>
      <c r="G7" s="312"/>
      <c r="H7" s="295"/>
      <c r="I7" s="315">
        <v>44623</v>
      </c>
      <c r="J7" s="316"/>
      <c r="K7" s="294" t="s">
        <v>9</v>
      </c>
      <c r="L7" s="295"/>
      <c r="M7" s="331" t="s">
        <v>10</v>
      </c>
      <c r="N7" s="332"/>
      <c r="O7" s="321"/>
      <c r="P7" s="322"/>
      <c r="Q7" s="54"/>
      <c r="R7" s="54"/>
      <c r="S7" s="54"/>
      <c r="T7" s="54"/>
      <c r="U7" s="54"/>
      <c r="V7" s="54"/>
      <c r="W7" s="54"/>
      <c r="X7" s="54"/>
      <c r="Y7" s="54"/>
      <c r="Z7" s="55"/>
      <c r="AA7" s="54"/>
      <c r="AB7" s="54"/>
      <c r="AC7" s="60"/>
      <c r="AD7" s="61"/>
    </row>
    <row r="8" spans="1:30" x14ac:dyDescent="0.2">
      <c r="A8" s="296"/>
      <c r="B8" s="297"/>
      <c r="C8" s="301"/>
      <c r="D8" s="296"/>
      <c r="E8" s="313"/>
      <c r="F8" s="313"/>
      <c r="G8" s="313"/>
      <c r="H8" s="297"/>
      <c r="I8" s="317"/>
      <c r="J8" s="318"/>
      <c r="K8" s="296"/>
      <c r="L8" s="297"/>
      <c r="M8" s="323" t="s">
        <v>11</v>
      </c>
      <c r="N8" s="324"/>
      <c r="O8" s="325" t="s">
        <v>12</v>
      </c>
      <c r="P8" s="326"/>
      <c r="Q8" s="54"/>
      <c r="R8" s="54"/>
      <c r="S8" s="54"/>
      <c r="T8" s="54"/>
      <c r="U8" s="54"/>
      <c r="V8" s="54"/>
      <c r="W8" s="54"/>
      <c r="X8" s="54"/>
      <c r="Y8" s="54"/>
      <c r="Z8" s="55"/>
      <c r="AA8" s="54"/>
      <c r="AB8" s="54"/>
      <c r="AC8" s="60"/>
      <c r="AD8" s="61"/>
    </row>
    <row r="9" spans="1:30" ht="15.75" thickBot="1" x14ac:dyDescent="0.25">
      <c r="A9" s="298"/>
      <c r="B9" s="299"/>
      <c r="C9" s="302"/>
      <c r="D9" s="298"/>
      <c r="E9" s="314"/>
      <c r="F9" s="314"/>
      <c r="G9" s="314"/>
      <c r="H9" s="299"/>
      <c r="I9" s="319"/>
      <c r="J9" s="320"/>
      <c r="K9" s="298"/>
      <c r="L9" s="299"/>
      <c r="M9" s="327" t="s">
        <v>13</v>
      </c>
      <c r="N9" s="328"/>
      <c r="O9" s="329"/>
      <c r="P9" s="330"/>
      <c r="Q9" s="54"/>
      <c r="R9" s="54"/>
      <c r="S9" s="54"/>
      <c r="T9" s="54"/>
      <c r="U9" s="54"/>
      <c r="V9" s="54"/>
      <c r="W9" s="54"/>
      <c r="X9" s="54"/>
      <c r="Y9" s="54"/>
      <c r="Z9" s="55"/>
      <c r="AA9" s="54"/>
      <c r="AB9" s="54"/>
      <c r="AC9" s="60"/>
      <c r="AD9" s="61"/>
    </row>
    <row r="10" spans="1:30" ht="15" customHeight="1" thickBot="1" x14ac:dyDescent="0.25">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2">
      <c r="A11" s="294" t="s">
        <v>14</v>
      </c>
      <c r="B11" s="295"/>
      <c r="C11" s="303" t="s">
        <v>15</v>
      </c>
      <c r="D11" s="304"/>
      <c r="E11" s="304"/>
      <c r="F11" s="304"/>
      <c r="G11" s="304"/>
      <c r="H11" s="304"/>
      <c r="I11" s="304"/>
      <c r="J11" s="304"/>
      <c r="K11" s="304"/>
      <c r="L11" s="304"/>
      <c r="M11" s="304"/>
      <c r="N11" s="304"/>
      <c r="O11" s="304"/>
      <c r="P11" s="304"/>
      <c r="Q11" s="304"/>
      <c r="R11" s="304"/>
      <c r="S11" s="304"/>
      <c r="T11" s="304"/>
      <c r="U11" s="304"/>
      <c r="V11" s="304"/>
      <c r="W11" s="304"/>
      <c r="X11" s="304"/>
      <c r="Y11" s="304"/>
      <c r="Z11" s="304"/>
      <c r="AA11" s="304"/>
      <c r="AB11" s="304"/>
      <c r="AC11" s="304"/>
      <c r="AD11" s="305"/>
    </row>
    <row r="12" spans="1:30" ht="15" customHeight="1" x14ac:dyDescent="0.2">
      <c r="A12" s="296"/>
      <c r="B12" s="297"/>
      <c r="C12" s="306"/>
      <c r="D12" s="307"/>
      <c r="E12" s="307"/>
      <c r="F12" s="307"/>
      <c r="G12" s="307"/>
      <c r="H12" s="307"/>
      <c r="I12" s="307"/>
      <c r="J12" s="307"/>
      <c r="K12" s="307"/>
      <c r="L12" s="307"/>
      <c r="M12" s="307"/>
      <c r="N12" s="307"/>
      <c r="O12" s="307"/>
      <c r="P12" s="307"/>
      <c r="Q12" s="307"/>
      <c r="R12" s="307"/>
      <c r="S12" s="307"/>
      <c r="T12" s="307"/>
      <c r="U12" s="307"/>
      <c r="V12" s="307"/>
      <c r="W12" s="307"/>
      <c r="X12" s="307"/>
      <c r="Y12" s="307"/>
      <c r="Z12" s="307"/>
      <c r="AA12" s="307"/>
      <c r="AB12" s="307"/>
      <c r="AC12" s="307"/>
      <c r="AD12" s="308"/>
    </row>
    <row r="13" spans="1:30" ht="15" customHeight="1" thickBot="1" x14ac:dyDescent="0.25">
      <c r="A13" s="298"/>
      <c r="B13" s="299"/>
      <c r="C13" s="309"/>
      <c r="D13" s="310"/>
      <c r="E13" s="310"/>
      <c r="F13" s="310"/>
      <c r="G13" s="310"/>
      <c r="H13" s="310"/>
      <c r="I13" s="310"/>
      <c r="J13" s="310"/>
      <c r="K13" s="310"/>
      <c r="L13" s="310"/>
      <c r="M13" s="310"/>
      <c r="N13" s="310"/>
      <c r="O13" s="310"/>
      <c r="P13" s="310"/>
      <c r="Q13" s="310"/>
      <c r="R13" s="310"/>
      <c r="S13" s="310"/>
      <c r="T13" s="310"/>
      <c r="U13" s="310"/>
      <c r="V13" s="310"/>
      <c r="W13" s="310"/>
      <c r="X13" s="310"/>
      <c r="Y13" s="310"/>
      <c r="Z13" s="310"/>
      <c r="AA13" s="310"/>
      <c r="AB13" s="310"/>
      <c r="AC13" s="310"/>
      <c r="AD13" s="311"/>
    </row>
    <row r="14" spans="1:30" ht="9" customHeight="1" thickBot="1" x14ac:dyDescent="0.2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25">
      <c r="A15" s="359" t="s">
        <v>16</v>
      </c>
      <c r="B15" s="360"/>
      <c r="C15" s="333" t="s">
        <v>17</v>
      </c>
      <c r="D15" s="334"/>
      <c r="E15" s="334"/>
      <c r="F15" s="334"/>
      <c r="G15" s="334"/>
      <c r="H15" s="334"/>
      <c r="I15" s="334"/>
      <c r="J15" s="334"/>
      <c r="K15" s="335"/>
      <c r="L15" s="283" t="s">
        <v>18</v>
      </c>
      <c r="M15" s="284"/>
      <c r="N15" s="284"/>
      <c r="O15" s="284"/>
      <c r="P15" s="284"/>
      <c r="Q15" s="285"/>
      <c r="R15" s="354" t="s">
        <v>19</v>
      </c>
      <c r="S15" s="355"/>
      <c r="T15" s="355"/>
      <c r="U15" s="355"/>
      <c r="V15" s="355"/>
      <c r="W15" s="355"/>
      <c r="X15" s="356"/>
      <c r="Y15" s="283" t="s">
        <v>20</v>
      </c>
      <c r="Z15" s="285"/>
      <c r="AA15" s="333" t="s">
        <v>21</v>
      </c>
      <c r="AB15" s="334"/>
      <c r="AC15" s="334"/>
      <c r="AD15" s="335"/>
    </row>
    <row r="16" spans="1:30" ht="9" customHeight="1" thickBot="1" x14ac:dyDescent="0.25">
      <c r="A16" s="59"/>
      <c r="B16" s="54"/>
      <c r="C16" s="361"/>
      <c r="D16" s="361"/>
      <c r="E16" s="361"/>
      <c r="F16" s="361"/>
      <c r="G16" s="361"/>
      <c r="H16" s="361"/>
      <c r="I16" s="361"/>
      <c r="J16" s="361"/>
      <c r="K16" s="361"/>
      <c r="L16" s="361"/>
      <c r="M16" s="361"/>
      <c r="N16" s="361"/>
      <c r="O16" s="361"/>
      <c r="P16" s="361"/>
      <c r="Q16" s="361"/>
      <c r="R16" s="361"/>
      <c r="S16" s="361"/>
      <c r="T16" s="361"/>
      <c r="U16" s="361"/>
      <c r="V16" s="361"/>
      <c r="W16" s="361"/>
      <c r="X16" s="361"/>
      <c r="Y16" s="361"/>
      <c r="Z16" s="361"/>
      <c r="AA16" s="361"/>
      <c r="AB16" s="361"/>
      <c r="AC16" s="73"/>
      <c r="AD16" s="74"/>
    </row>
    <row r="17" spans="1:41" s="76" customFormat="1" ht="37.5" customHeight="1" thickBot="1" x14ac:dyDescent="0.25">
      <c r="A17" s="359" t="s">
        <v>22</v>
      </c>
      <c r="B17" s="360"/>
      <c r="C17" s="362" t="s">
        <v>23</v>
      </c>
      <c r="D17" s="363"/>
      <c r="E17" s="363"/>
      <c r="F17" s="363"/>
      <c r="G17" s="363"/>
      <c r="H17" s="363"/>
      <c r="I17" s="363"/>
      <c r="J17" s="363"/>
      <c r="K17" s="363"/>
      <c r="L17" s="363"/>
      <c r="M17" s="363"/>
      <c r="N17" s="363"/>
      <c r="O17" s="363"/>
      <c r="P17" s="363"/>
      <c r="Q17" s="364"/>
      <c r="R17" s="283" t="s">
        <v>24</v>
      </c>
      <c r="S17" s="284"/>
      <c r="T17" s="284"/>
      <c r="U17" s="284"/>
      <c r="V17" s="285"/>
      <c r="W17" s="357">
        <v>15</v>
      </c>
      <c r="X17" s="358"/>
      <c r="Y17" s="284" t="s">
        <v>25</v>
      </c>
      <c r="Z17" s="284"/>
      <c r="AA17" s="284"/>
      <c r="AB17" s="285"/>
      <c r="AC17" s="256">
        <v>0.45</v>
      </c>
      <c r="AD17" s="257"/>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25">
      <c r="A19" s="283" t="s">
        <v>26</v>
      </c>
      <c r="B19" s="284"/>
      <c r="C19" s="284"/>
      <c r="D19" s="284"/>
      <c r="E19" s="284"/>
      <c r="F19" s="284"/>
      <c r="G19" s="284"/>
      <c r="H19" s="284"/>
      <c r="I19" s="284"/>
      <c r="J19" s="284"/>
      <c r="K19" s="284"/>
      <c r="L19" s="284"/>
      <c r="M19" s="284"/>
      <c r="N19" s="284"/>
      <c r="O19" s="284"/>
      <c r="P19" s="284"/>
      <c r="Q19" s="284"/>
      <c r="R19" s="284"/>
      <c r="S19" s="284"/>
      <c r="T19" s="284"/>
      <c r="U19" s="284"/>
      <c r="V19" s="284"/>
      <c r="W19" s="284"/>
      <c r="X19" s="284"/>
      <c r="Y19" s="284"/>
      <c r="Z19" s="284"/>
      <c r="AA19" s="284"/>
      <c r="AB19" s="284"/>
      <c r="AC19" s="284"/>
      <c r="AD19" s="285"/>
      <c r="AE19" s="83"/>
      <c r="AF19" s="83"/>
    </row>
    <row r="20" spans="1:41" ht="32.25" customHeight="1" thickBot="1" x14ac:dyDescent="0.25">
      <c r="A20" s="82"/>
      <c r="B20" s="60"/>
      <c r="C20" s="289" t="s">
        <v>27</v>
      </c>
      <c r="D20" s="290"/>
      <c r="E20" s="290"/>
      <c r="F20" s="290"/>
      <c r="G20" s="290"/>
      <c r="H20" s="290"/>
      <c r="I20" s="290"/>
      <c r="J20" s="290"/>
      <c r="K20" s="290"/>
      <c r="L20" s="290"/>
      <c r="M20" s="290"/>
      <c r="N20" s="290"/>
      <c r="O20" s="290"/>
      <c r="P20" s="291"/>
      <c r="Q20" s="286" t="s">
        <v>28</v>
      </c>
      <c r="R20" s="287"/>
      <c r="S20" s="287"/>
      <c r="T20" s="287"/>
      <c r="U20" s="287"/>
      <c r="V20" s="287"/>
      <c r="W20" s="287"/>
      <c r="X20" s="287"/>
      <c r="Y20" s="287"/>
      <c r="Z20" s="287"/>
      <c r="AA20" s="287"/>
      <c r="AB20" s="287"/>
      <c r="AC20" s="287"/>
      <c r="AD20" s="288"/>
      <c r="AE20" s="83"/>
      <c r="AF20" s="83"/>
    </row>
    <row r="21" spans="1:41" ht="32.25" customHeight="1" thickBot="1" x14ac:dyDescent="0.25">
      <c r="A21" s="59"/>
      <c r="B21" s="54"/>
      <c r="C21" s="153" t="s">
        <v>29</v>
      </c>
      <c r="D21" s="154" t="s">
        <v>30</v>
      </c>
      <c r="E21" s="154" t="s">
        <v>31</v>
      </c>
      <c r="F21" s="154" t="s">
        <v>32</v>
      </c>
      <c r="G21" s="154" t="s">
        <v>33</v>
      </c>
      <c r="H21" s="154" t="s">
        <v>34</v>
      </c>
      <c r="I21" s="154" t="s">
        <v>35</v>
      </c>
      <c r="J21" s="154" t="s">
        <v>36</v>
      </c>
      <c r="K21" s="154" t="s">
        <v>37</v>
      </c>
      <c r="L21" s="154" t="s">
        <v>38</v>
      </c>
      <c r="M21" s="154" t="s">
        <v>39</v>
      </c>
      <c r="N21" s="154" t="s">
        <v>40</v>
      </c>
      <c r="O21" s="154" t="s">
        <v>41</v>
      </c>
      <c r="P21" s="155" t="s">
        <v>42</v>
      </c>
      <c r="Q21" s="153" t="s">
        <v>29</v>
      </c>
      <c r="R21" s="154" t="s">
        <v>30</v>
      </c>
      <c r="S21" s="154" t="s">
        <v>31</v>
      </c>
      <c r="T21" s="154" t="s">
        <v>32</v>
      </c>
      <c r="U21" s="154" t="s">
        <v>33</v>
      </c>
      <c r="V21" s="154" t="s">
        <v>34</v>
      </c>
      <c r="W21" s="154" t="s">
        <v>35</v>
      </c>
      <c r="X21" s="154" t="s">
        <v>36</v>
      </c>
      <c r="Y21" s="154" t="s">
        <v>37</v>
      </c>
      <c r="Z21" s="154" t="s">
        <v>38</v>
      </c>
      <c r="AA21" s="154" t="s">
        <v>39</v>
      </c>
      <c r="AB21" s="154" t="s">
        <v>40</v>
      </c>
      <c r="AC21" s="154" t="s">
        <v>41</v>
      </c>
      <c r="AD21" s="155" t="s">
        <v>42</v>
      </c>
      <c r="AE21" s="3"/>
      <c r="AF21" s="3"/>
    </row>
    <row r="22" spans="1:41" ht="32.25" customHeight="1" x14ac:dyDescent="0.2">
      <c r="A22" s="292" t="s">
        <v>43</v>
      </c>
      <c r="B22" s="293"/>
      <c r="C22" s="175"/>
      <c r="D22" s="173"/>
      <c r="E22" s="173"/>
      <c r="F22" s="173"/>
      <c r="G22" s="173"/>
      <c r="H22" s="173"/>
      <c r="I22" s="173"/>
      <c r="J22" s="173"/>
      <c r="K22" s="173"/>
      <c r="L22" s="173"/>
      <c r="M22" s="173"/>
      <c r="N22" s="173"/>
      <c r="O22" s="173">
        <f>SUM(C22:N22)</f>
        <v>0</v>
      </c>
      <c r="P22" s="176"/>
      <c r="Q22" s="218">
        <f>1403643083+39216000</f>
        <v>1442859083</v>
      </c>
      <c r="R22" s="219"/>
      <c r="S22" s="219"/>
      <c r="T22" s="219"/>
      <c r="U22" s="196">
        <f>20000000</f>
        <v>20000000</v>
      </c>
      <c r="V22" s="219"/>
      <c r="W22" s="219"/>
      <c r="X22" s="219">
        <v>1083213</v>
      </c>
      <c r="Y22" s="219"/>
      <c r="Z22" s="219"/>
      <c r="AA22" s="219"/>
      <c r="AB22" s="219"/>
      <c r="AC22" s="219">
        <f>SUM(Q22:AB22)</f>
        <v>1463942296</v>
      </c>
      <c r="AD22" s="180"/>
      <c r="AE22" s="3"/>
      <c r="AF22" s="3"/>
    </row>
    <row r="23" spans="1:41" ht="32.25" customHeight="1" x14ac:dyDescent="0.2">
      <c r="A23" s="262" t="s">
        <v>44</v>
      </c>
      <c r="B23" s="263"/>
      <c r="C23" s="170"/>
      <c r="D23" s="169"/>
      <c r="E23" s="169"/>
      <c r="F23" s="169"/>
      <c r="G23" s="169"/>
      <c r="H23" s="169"/>
      <c r="I23" s="169"/>
      <c r="J23" s="169"/>
      <c r="K23" s="169"/>
      <c r="L23" s="169"/>
      <c r="M23" s="169"/>
      <c r="N23" s="169"/>
      <c r="O23" s="169">
        <f>SUM(C23:N23)</f>
        <v>0</v>
      </c>
      <c r="P23" s="188" t="str">
        <f>IFERROR(O23/(SUMIF(C23:N23,"&gt;0",C22:N22))," ")</f>
        <v xml:space="preserve"> </v>
      </c>
      <c r="Q23" s="218">
        <v>1403643083</v>
      </c>
      <c r="R23" s="220"/>
      <c r="S23" s="220"/>
      <c r="T23" s="220"/>
      <c r="U23" s="220"/>
      <c r="V23" s="220"/>
      <c r="W23" s="220"/>
      <c r="X23" s="220"/>
      <c r="Y23" s="220"/>
      <c r="Z23" s="220"/>
      <c r="AA23" s="220"/>
      <c r="AB23" s="220"/>
      <c r="AC23" s="219">
        <f>SUM(Q23:AB23)</f>
        <v>1403643083</v>
      </c>
      <c r="AD23" s="178" t="str">
        <f>IFERROR(AC22/(SUMIF(Q22:AB22,"&gt;0",#REF!))," ")</f>
        <v xml:space="preserve"> </v>
      </c>
      <c r="AE23" s="3"/>
      <c r="AF23" s="3"/>
    </row>
    <row r="24" spans="1:41" ht="32.25" customHeight="1" x14ac:dyDescent="0.2">
      <c r="A24" s="262" t="s">
        <v>45</v>
      </c>
      <c r="B24" s="263"/>
      <c r="C24" s="170"/>
      <c r="D24" s="169">
        <f>7804231+687500+729666</f>
        <v>9221397</v>
      </c>
      <c r="E24" s="169"/>
      <c r="F24" s="169">
        <f>132530+10000000</f>
        <v>10132530</v>
      </c>
      <c r="G24" s="169"/>
      <c r="H24" s="169"/>
      <c r="I24" s="169"/>
      <c r="J24" s="169"/>
      <c r="K24" s="169"/>
      <c r="L24" s="169"/>
      <c r="M24" s="169"/>
      <c r="N24" s="169"/>
      <c r="O24" s="169">
        <f>SUM(C24:N24)</f>
        <v>19353927</v>
      </c>
      <c r="P24" s="174"/>
      <c r="Q24" s="170"/>
      <c r="R24" s="223">
        <v>90854583</v>
      </c>
      <c r="S24" s="169">
        <v>122909500</v>
      </c>
      <c r="T24" s="169">
        <v>122909500</v>
      </c>
      <c r="U24" s="169">
        <v>122909500</v>
      </c>
      <c r="V24" s="169">
        <v>125409500</v>
      </c>
      <c r="W24" s="169">
        <v>125409500</v>
      </c>
      <c r="X24" s="169">
        <v>125409500</v>
      </c>
      <c r="Y24" s="169">
        <v>125409500</v>
      </c>
      <c r="Z24" s="169">
        <v>125770571</v>
      </c>
      <c r="AA24" s="169">
        <v>125770571</v>
      </c>
      <c r="AB24" s="169">
        <v>251180071</v>
      </c>
      <c r="AC24" s="169">
        <f>SUM(Q24:AB24)</f>
        <v>1463942296</v>
      </c>
      <c r="AD24" s="178"/>
      <c r="AE24" s="3"/>
      <c r="AF24" s="3"/>
    </row>
    <row r="25" spans="1:41" ht="32.25" customHeight="1" thickBot="1" x14ac:dyDescent="0.25">
      <c r="A25" s="264" t="s">
        <v>46</v>
      </c>
      <c r="B25" s="265"/>
      <c r="C25" s="171"/>
      <c r="D25" s="172">
        <v>9221397</v>
      </c>
      <c r="E25" s="172"/>
      <c r="F25" s="172"/>
      <c r="G25" s="172"/>
      <c r="H25" s="172"/>
      <c r="I25" s="172"/>
      <c r="J25" s="172"/>
      <c r="K25" s="172"/>
      <c r="L25" s="172"/>
      <c r="M25" s="172"/>
      <c r="N25" s="172"/>
      <c r="O25" s="172">
        <f>SUM(C25:N25)</f>
        <v>9221397</v>
      </c>
      <c r="P25" s="177">
        <f>IFERROR(O25/(SUMIF(C25:N25,"&gt;0",C24:N24))," ")</f>
        <v>1</v>
      </c>
      <c r="Q25" s="171"/>
      <c r="R25" s="172">
        <v>75373014</v>
      </c>
      <c r="S25" s="172"/>
      <c r="T25" s="172"/>
      <c r="U25" s="172"/>
      <c r="V25" s="172"/>
      <c r="W25" s="172"/>
      <c r="X25" s="172"/>
      <c r="Y25" s="172"/>
      <c r="Z25" s="172"/>
      <c r="AA25" s="172"/>
      <c r="AB25" s="172"/>
      <c r="AC25" s="172">
        <f>SUM(Q25:AB25)</f>
        <v>75373014</v>
      </c>
      <c r="AD25" s="179">
        <f>IFERROR(AC25/(SUMIF(Q25:AB25,"&gt;0",Q24:AB24))," ")</f>
        <v>0.82960057171799473</v>
      </c>
      <c r="AE25" s="3"/>
      <c r="AF25" s="3"/>
    </row>
    <row r="26" spans="1:41" ht="32.25" customHeight="1" thickBo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row>
    <row r="27" spans="1:41" ht="34.5" customHeight="1" x14ac:dyDescent="0.2">
      <c r="A27" s="258" t="s">
        <v>47</v>
      </c>
      <c r="B27" s="259"/>
      <c r="C27" s="260"/>
      <c r="D27" s="260"/>
      <c r="E27" s="260"/>
      <c r="F27" s="260"/>
      <c r="G27" s="260"/>
      <c r="H27" s="260"/>
      <c r="I27" s="260"/>
      <c r="J27" s="260"/>
      <c r="K27" s="260"/>
      <c r="L27" s="260"/>
      <c r="M27" s="260"/>
      <c r="N27" s="260"/>
      <c r="O27" s="260"/>
      <c r="P27" s="260"/>
      <c r="Q27" s="260"/>
      <c r="R27" s="260"/>
      <c r="S27" s="260"/>
      <c r="T27" s="260"/>
      <c r="U27" s="260"/>
      <c r="V27" s="260"/>
      <c r="W27" s="260"/>
      <c r="X27" s="260"/>
      <c r="Y27" s="260"/>
      <c r="Z27" s="260"/>
      <c r="AA27" s="260"/>
      <c r="AB27" s="260"/>
      <c r="AC27" s="260"/>
      <c r="AD27" s="261"/>
    </row>
    <row r="28" spans="1:41" ht="15" customHeight="1" x14ac:dyDescent="0.2">
      <c r="A28" s="266" t="s">
        <v>48</v>
      </c>
      <c r="B28" s="268" t="s">
        <v>49</v>
      </c>
      <c r="C28" s="269"/>
      <c r="D28" s="263" t="s">
        <v>50</v>
      </c>
      <c r="E28" s="272"/>
      <c r="F28" s="272"/>
      <c r="G28" s="272"/>
      <c r="H28" s="272"/>
      <c r="I28" s="272"/>
      <c r="J28" s="272"/>
      <c r="K28" s="272"/>
      <c r="L28" s="272"/>
      <c r="M28" s="272"/>
      <c r="N28" s="272"/>
      <c r="O28" s="273"/>
      <c r="P28" s="274" t="s">
        <v>41</v>
      </c>
      <c r="Q28" s="274" t="s">
        <v>51</v>
      </c>
      <c r="R28" s="274"/>
      <c r="S28" s="274"/>
      <c r="T28" s="274"/>
      <c r="U28" s="274"/>
      <c r="V28" s="274"/>
      <c r="W28" s="274"/>
      <c r="X28" s="274"/>
      <c r="Y28" s="274"/>
      <c r="Z28" s="274"/>
      <c r="AA28" s="274"/>
      <c r="AB28" s="274"/>
      <c r="AC28" s="274"/>
      <c r="AD28" s="275"/>
    </row>
    <row r="29" spans="1:41" ht="27" customHeight="1" x14ac:dyDescent="0.2">
      <c r="A29" s="267"/>
      <c r="B29" s="270"/>
      <c r="C29" s="271"/>
      <c r="D29" s="88" t="s">
        <v>29</v>
      </c>
      <c r="E29" s="88" t="s">
        <v>30</v>
      </c>
      <c r="F29" s="88" t="s">
        <v>31</v>
      </c>
      <c r="G29" s="88" t="s">
        <v>32</v>
      </c>
      <c r="H29" s="88" t="s">
        <v>33</v>
      </c>
      <c r="I29" s="88" t="s">
        <v>34</v>
      </c>
      <c r="J29" s="88" t="s">
        <v>35</v>
      </c>
      <c r="K29" s="88" t="s">
        <v>36</v>
      </c>
      <c r="L29" s="88" t="s">
        <v>37</v>
      </c>
      <c r="M29" s="88" t="s">
        <v>38</v>
      </c>
      <c r="N29" s="88" t="s">
        <v>39</v>
      </c>
      <c r="O29" s="88" t="s">
        <v>40</v>
      </c>
      <c r="P29" s="273"/>
      <c r="Q29" s="274"/>
      <c r="R29" s="274"/>
      <c r="S29" s="274"/>
      <c r="T29" s="274"/>
      <c r="U29" s="274"/>
      <c r="V29" s="274"/>
      <c r="W29" s="274"/>
      <c r="X29" s="274"/>
      <c r="Y29" s="274"/>
      <c r="Z29" s="274"/>
      <c r="AA29" s="274"/>
      <c r="AB29" s="274"/>
      <c r="AC29" s="274"/>
      <c r="AD29" s="275"/>
    </row>
    <row r="30" spans="1:41" ht="81" customHeight="1" thickBot="1" x14ac:dyDescent="0.2">
      <c r="A30" s="190" t="str">
        <f>C17</f>
        <v>1 - Acompañar técnicamente a 15 sectores de la Administración Distrital en la inclusión del enfoque de género en las políticas, planes,  programas y proyectos así como en su cultura organizacional e institucional</v>
      </c>
      <c r="B30" s="276" t="s">
        <v>52</v>
      </c>
      <c r="C30" s="277"/>
      <c r="D30" s="89" t="s">
        <v>52</v>
      </c>
      <c r="E30" s="89" t="s">
        <v>52</v>
      </c>
      <c r="F30" s="89" t="s">
        <v>52</v>
      </c>
      <c r="G30" s="89" t="s">
        <v>52</v>
      </c>
      <c r="H30" s="89" t="s">
        <v>52</v>
      </c>
      <c r="I30" s="89" t="s">
        <v>52</v>
      </c>
      <c r="J30" s="89" t="s">
        <v>52</v>
      </c>
      <c r="K30" s="89" t="s">
        <v>52</v>
      </c>
      <c r="L30" s="89" t="s">
        <v>52</v>
      </c>
      <c r="M30" s="89" t="s">
        <v>52</v>
      </c>
      <c r="N30" s="89" t="s">
        <v>52</v>
      </c>
      <c r="O30" s="89" t="s">
        <v>52</v>
      </c>
      <c r="P30" s="86">
        <f>SUM(D30:O30)</f>
        <v>0</v>
      </c>
      <c r="Q30" s="278" t="s">
        <v>53</v>
      </c>
      <c r="R30" s="278"/>
      <c r="S30" s="278"/>
      <c r="T30" s="278"/>
      <c r="U30" s="278"/>
      <c r="V30" s="278"/>
      <c r="W30" s="278"/>
      <c r="X30" s="278"/>
      <c r="Y30" s="278"/>
      <c r="Z30" s="278"/>
      <c r="AA30" s="278"/>
      <c r="AB30" s="278"/>
      <c r="AC30" s="278"/>
      <c r="AD30" s="279"/>
    </row>
    <row r="31" spans="1:41" ht="45" customHeight="1" x14ac:dyDescent="0.2">
      <c r="A31" s="280" t="s">
        <v>54</v>
      </c>
      <c r="B31" s="281"/>
      <c r="C31" s="281"/>
      <c r="D31" s="281"/>
      <c r="E31" s="281"/>
      <c r="F31" s="281"/>
      <c r="G31" s="281"/>
      <c r="H31" s="281"/>
      <c r="I31" s="281"/>
      <c r="J31" s="281"/>
      <c r="K31" s="281"/>
      <c r="L31" s="281"/>
      <c r="M31" s="281"/>
      <c r="N31" s="281"/>
      <c r="O31" s="281"/>
      <c r="P31" s="281"/>
      <c r="Q31" s="281"/>
      <c r="R31" s="281"/>
      <c r="S31" s="281"/>
      <c r="T31" s="281"/>
      <c r="U31" s="281"/>
      <c r="V31" s="281"/>
      <c r="W31" s="281"/>
      <c r="X31" s="281"/>
      <c r="Y31" s="281"/>
      <c r="Z31" s="281"/>
      <c r="AA31" s="281"/>
      <c r="AB31" s="281"/>
      <c r="AC31" s="281"/>
      <c r="AD31" s="282"/>
    </row>
    <row r="32" spans="1:41" ht="23.25" customHeight="1" x14ac:dyDescent="0.2">
      <c r="A32" s="262" t="s">
        <v>55</v>
      </c>
      <c r="B32" s="274" t="s">
        <v>56</v>
      </c>
      <c r="C32" s="274" t="s">
        <v>49</v>
      </c>
      <c r="D32" s="274" t="s">
        <v>57</v>
      </c>
      <c r="E32" s="274"/>
      <c r="F32" s="274"/>
      <c r="G32" s="274"/>
      <c r="H32" s="274"/>
      <c r="I32" s="274"/>
      <c r="J32" s="274"/>
      <c r="K32" s="274"/>
      <c r="L32" s="274"/>
      <c r="M32" s="274"/>
      <c r="N32" s="274"/>
      <c r="O32" s="274"/>
      <c r="P32" s="274"/>
      <c r="Q32" s="274" t="s">
        <v>58</v>
      </c>
      <c r="R32" s="274"/>
      <c r="S32" s="274"/>
      <c r="T32" s="274"/>
      <c r="U32" s="274"/>
      <c r="V32" s="274"/>
      <c r="W32" s="274"/>
      <c r="X32" s="274"/>
      <c r="Y32" s="274"/>
      <c r="Z32" s="274"/>
      <c r="AA32" s="274"/>
      <c r="AB32" s="274"/>
      <c r="AC32" s="274"/>
      <c r="AD32" s="275"/>
      <c r="AG32" s="87"/>
      <c r="AH32" s="87"/>
      <c r="AI32" s="87"/>
      <c r="AJ32" s="87"/>
      <c r="AK32" s="87"/>
      <c r="AL32" s="87"/>
      <c r="AM32" s="87"/>
      <c r="AN32" s="87"/>
      <c r="AO32" s="87"/>
    </row>
    <row r="33" spans="1:41" ht="23.25" customHeight="1" x14ac:dyDescent="0.2">
      <c r="A33" s="262"/>
      <c r="B33" s="274"/>
      <c r="C33" s="365"/>
      <c r="D33" s="88" t="s">
        <v>29</v>
      </c>
      <c r="E33" s="88" t="s">
        <v>30</v>
      </c>
      <c r="F33" s="88" t="s">
        <v>31</v>
      </c>
      <c r="G33" s="88" t="s">
        <v>32</v>
      </c>
      <c r="H33" s="88" t="s">
        <v>33</v>
      </c>
      <c r="I33" s="88" t="s">
        <v>34</v>
      </c>
      <c r="J33" s="88" t="s">
        <v>35</v>
      </c>
      <c r="K33" s="88" t="s">
        <v>36</v>
      </c>
      <c r="L33" s="88" t="s">
        <v>37</v>
      </c>
      <c r="M33" s="88" t="s">
        <v>38</v>
      </c>
      <c r="N33" s="88" t="s">
        <v>39</v>
      </c>
      <c r="O33" s="88" t="s">
        <v>40</v>
      </c>
      <c r="P33" s="88" t="s">
        <v>41</v>
      </c>
      <c r="Q33" s="270" t="s">
        <v>59</v>
      </c>
      <c r="R33" s="366"/>
      <c r="S33" s="366"/>
      <c r="T33" s="366"/>
      <c r="U33" s="366"/>
      <c r="V33" s="271"/>
      <c r="W33" s="270" t="s">
        <v>60</v>
      </c>
      <c r="X33" s="366"/>
      <c r="Y33" s="366"/>
      <c r="Z33" s="271"/>
      <c r="AA33" s="270" t="s">
        <v>61</v>
      </c>
      <c r="AB33" s="366"/>
      <c r="AC33" s="366"/>
      <c r="AD33" s="367"/>
      <c r="AG33" s="87"/>
      <c r="AH33" s="87"/>
      <c r="AI33" s="87"/>
      <c r="AJ33" s="87"/>
      <c r="AK33" s="87"/>
      <c r="AL33" s="87"/>
      <c r="AM33" s="87"/>
      <c r="AN33" s="87"/>
      <c r="AO33" s="87"/>
    </row>
    <row r="34" spans="1:41" ht="42" customHeight="1" x14ac:dyDescent="0.15">
      <c r="A34" s="368" t="str">
        <f>A30</f>
        <v>1 - Acompañar técnicamente a 15 sectores de la Administración Distrital en la inclusión del enfoque de género en las políticas, planes,  programas y proyectos así como en su cultura organizacional e institucional</v>
      </c>
      <c r="B34" s="370">
        <v>0.45</v>
      </c>
      <c r="C34" s="90" t="s">
        <v>62</v>
      </c>
      <c r="D34" s="89">
        <v>15</v>
      </c>
      <c r="E34" s="89">
        <v>15</v>
      </c>
      <c r="F34" s="89">
        <v>15</v>
      </c>
      <c r="G34" s="89">
        <v>15</v>
      </c>
      <c r="H34" s="89">
        <v>15</v>
      </c>
      <c r="I34" s="89">
        <v>15</v>
      </c>
      <c r="J34" s="89">
        <v>15</v>
      </c>
      <c r="K34" s="89">
        <v>15</v>
      </c>
      <c r="L34" s="89">
        <v>15</v>
      </c>
      <c r="M34" s="89">
        <v>15</v>
      </c>
      <c r="N34" s="89">
        <v>15</v>
      </c>
      <c r="O34" s="89">
        <v>15</v>
      </c>
      <c r="P34" s="189">
        <v>15</v>
      </c>
      <c r="Q34" s="372" t="s">
        <v>528</v>
      </c>
      <c r="R34" s="373"/>
      <c r="S34" s="373"/>
      <c r="T34" s="373"/>
      <c r="U34" s="373"/>
      <c r="V34" s="374"/>
      <c r="W34" s="378" t="s">
        <v>63</v>
      </c>
      <c r="X34" s="379"/>
      <c r="Y34" s="379"/>
      <c r="Z34" s="380"/>
      <c r="AA34" s="384" t="s">
        <v>64</v>
      </c>
      <c r="AB34" s="385"/>
      <c r="AC34" s="385"/>
      <c r="AD34" s="386"/>
      <c r="AG34" s="87"/>
      <c r="AH34" s="87"/>
      <c r="AI34" s="87"/>
      <c r="AJ34" s="87"/>
      <c r="AK34" s="87"/>
      <c r="AL34" s="87"/>
      <c r="AM34" s="87"/>
      <c r="AN34" s="87"/>
      <c r="AO34" s="87"/>
    </row>
    <row r="35" spans="1:41" ht="83.25" customHeight="1" x14ac:dyDescent="0.15">
      <c r="A35" s="369"/>
      <c r="B35" s="371"/>
      <c r="C35" s="91" t="s">
        <v>65</v>
      </c>
      <c r="D35" s="240">
        <v>15</v>
      </c>
      <c r="E35" s="243">
        <v>15</v>
      </c>
      <c r="F35" s="238"/>
      <c r="G35" s="239"/>
      <c r="H35" s="239"/>
      <c r="I35" s="239"/>
      <c r="J35" s="239"/>
      <c r="K35" s="239"/>
      <c r="L35" s="239"/>
      <c r="M35" s="239"/>
      <c r="N35" s="239"/>
      <c r="O35" s="239"/>
      <c r="P35" s="249">
        <v>15</v>
      </c>
      <c r="Q35" s="375"/>
      <c r="R35" s="376"/>
      <c r="S35" s="376"/>
      <c r="T35" s="376"/>
      <c r="U35" s="376"/>
      <c r="V35" s="377"/>
      <c r="W35" s="381"/>
      <c r="X35" s="382"/>
      <c r="Y35" s="382"/>
      <c r="Z35" s="383"/>
      <c r="AA35" s="387"/>
      <c r="AB35" s="388"/>
      <c r="AC35" s="388"/>
      <c r="AD35" s="389"/>
      <c r="AE35" s="49"/>
      <c r="AG35" s="87"/>
      <c r="AH35" s="87"/>
      <c r="AI35" s="87"/>
      <c r="AJ35" s="87"/>
      <c r="AK35" s="87"/>
      <c r="AL35" s="87"/>
      <c r="AM35" s="87"/>
      <c r="AN35" s="87"/>
      <c r="AO35" s="87"/>
    </row>
    <row r="36" spans="1:41" ht="26.25" customHeight="1" x14ac:dyDescent="0.2">
      <c r="A36" s="292" t="s">
        <v>66</v>
      </c>
      <c r="B36" s="390" t="s">
        <v>67</v>
      </c>
      <c r="C36" s="392" t="s">
        <v>68</v>
      </c>
      <c r="D36" s="392"/>
      <c r="E36" s="392"/>
      <c r="F36" s="392"/>
      <c r="G36" s="392"/>
      <c r="H36" s="392"/>
      <c r="I36" s="392"/>
      <c r="J36" s="392"/>
      <c r="K36" s="392"/>
      <c r="L36" s="392"/>
      <c r="M36" s="392"/>
      <c r="N36" s="392"/>
      <c r="O36" s="392"/>
      <c r="P36" s="392"/>
      <c r="Q36" s="293" t="s">
        <v>69</v>
      </c>
      <c r="R36" s="393"/>
      <c r="S36" s="393"/>
      <c r="T36" s="393"/>
      <c r="U36" s="393"/>
      <c r="V36" s="393"/>
      <c r="W36" s="393"/>
      <c r="X36" s="393"/>
      <c r="Y36" s="393"/>
      <c r="Z36" s="393"/>
      <c r="AA36" s="393"/>
      <c r="AB36" s="393"/>
      <c r="AC36" s="393"/>
      <c r="AD36" s="394"/>
      <c r="AG36" s="87"/>
      <c r="AH36" s="87"/>
      <c r="AI36" s="87"/>
      <c r="AJ36" s="87"/>
      <c r="AK36" s="87"/>
      <c r="AL36" s="87"/>
      <c r="AM36" s="87"/>
      <c r="AN36" s="87"/>
      <c r="AO36" s="87"/>
    </row>
    <row r="37" spans="1:41" ht="26.25" customHeight="1" x14ac:dyDescent="0.15">
      <c r="A37" s="262"/>
      <c r="B37" s="391"/>
      <c r="C37" s="88" t="s">
        <v>70</v>
      </c>
      <c r="D37" s="88" t="s">
        <v>71</v>
      </c>
      <c r="E37" s="88" t="s">
        <v>72</v>
      </c>
      <c r="F37" s="88" t="s">
        <v>73</v>
      </c>
      <c r="G37" s="88" t="s">
        <v>74</v>
      </c>
      <c r="H37" s="88" t="s">
        <v>75</v>
      </c>
      <c r="I37" s="88" t="s">
        <v>76</v>
      </c>
      <c r="J37" s="88" t="s">
        <v>77</v>
      </c>
      <c r="K37" s="88" t="s">
        <v>78</v>
      </c>
      <c r="L37" s="88" t="s">
        <v>79</v>
      </c>
      <c r="M37" s="88" t="s">
        <v>80</v>
      </c>
      <c r="N37" s="88" t="s">
        <v>81</v>
      </c>
      <c r="O37" s="88" t="s">
        <v>82</v>
      </c>
      <c r="P37" s="88" t="s">
        <v>83</v>
      </c>
      <c r="Q37" s="263" t="s">
        <v>84</v>
      </c>
      <c r="R37" s="272"/>
      <c r="S37" s="272"/>
      <c r="T37" s="272"/>
      <c r="U37" s="272"/>
      <c r="V37" s="272"/>
      <c r="W37" s="272"/>
      <c r="X37" s="272"/>
      <c r="Y37" s="272"/>
      <c r="Z37" s="272"/>
      <c r="AA37" s="272"/>
      <c r="AB37" s="272"/>
      <c r="AC37" s="272"/>
      <c r="AD37" s="395"/>
      <c r="AG37" s="94"/>
      <c r="AH37" s="94"/>
      <c r="AI37" s="94"/>
      <c r="AJ37" s="94"/>
      <c r="AK37" s="94"/>
      <c r="AL37" s="94"/>
      <c r="AM37" s="94"/>
      <c r="AN37" s="94"/>
      <c r="AO37" s="94"/>
    </row>
    <row r="38" spans="1:41" ht="42.95" customHeight="1" x14ac:dyDescent="0.15">
      <c r="A38" s="396" t="s">
        <v>85</v>
      </c>
      <c r="B38" s="398">
        <v>2</v>
      </c>
      <c r="C38" s="90" t="s">
        <v>62</v>
      </c>
      <c r="D38" s="95">
        <v>0.35</v>
      </c>
      <c r="E38" s="194">
        <v>0.35</v>
      </c>
      <c r="F38" s="95">
        <v>0.3</v>
      </c>
      <c r="G38" s="95">
        <v>0</v>
      </c>
      <c r="H38" s="95">
        <v>0</v>
      </c>
      <c r="I38" s="95">
        <v>0</v>
      </c>
      <c r="J38" s="95">
        <v>0</v>
      </c>
      <c r="K38" s="95">
        <v>0</v>
      </c>
      <c r="L38" s="95">
        <v>0</v>
      </c>
      <c r="M38" s="95">
        <v>0</v>
      </c>
      <c r="N38" s="95">
        <v>0</v>
      </c>
      <c r="O38" s="95">
        <v>0</v>
      </c>
      <c r="P38" s="96">
        <f t="shared" ref="P38:P49" si="0">SUM(D38:O38)</f>
        <v>1</v>
      </c>
      <c r="Q38" s="400" t="s">
        <v>529</v>
      </c>
      <c r="R38" s="401"/>
      <c r="S38" s="401"/>
      <c r="T38" s="401"/>
      <c r="U38" s="401"/>
      <c r="V38" s="401"/>
      <c r="W38" s="401"/>
      <c r="X38" s="401"/>
      <c r="Y38" s="401"/>
      <c r="Z38" s="401"/>
      <c r="AA38" s="401"/>
      <c r="AB38" s="401"/>
      <c r="AC38" s="401"/>
      <c r="AD38" s="402"/>
      <c r="AE38" s="97"/>
      <c r="AG38" s="98"/>
      <c r="AH38" s="98"/>
      <c r="AI38" s="98"/>
      <c r="AJ38" s="98"/>
      <c r="AK38" s="98"/>
      <c r="AL38" s="98"/>
      <c r="AM38" s="98"/>
      <c r="AN38" s="98"/>
      <c r="AO38" s="98"/>
    </row>
    <row r="39" spans="1:41" ht="42.95" customHeight="1" x14ac:dyDescent="0.15">
      <c r="A39" s="397"/>
      <c r="B39" s="399"/>
      <c r="C39" s="99" t="s">
        <v>65</v>
      </c>
      <c r="D39" s="100">
        <v>0.35</v>
      </c>
      <c r="E39" s="100">
        <v>0.35</v>
      </c>
      <c r="F39" s="100"/>
      <c r="G39" s="100"/>
      <c r="H39" s="100"/>
      <c r="I39" s="100"/>
      <c r="J39" s="100"/>
      <c r="K39" s="100"/>
      <c r="L39" s="100"/>
      <c r="M39" s="100"/>
      <c r="N39" s="100"/>
      <c r="O39" s="100"/>
      <c r="P39" s="101">
        <f t="shared" si="0"/>
        <v>0.7</v>
      </c>
      <c r="Q39" s="403"/>
      <c r="R39" s="404"/>
      <c r="S39" s="404"/>
      <c r="T39" s="404"/>
      <c r="U39" s="404"/>
      <c r="V39" s="404"/>
      <c r="W39" s="404"/>
      <c r="X39" s="404"/>
      <c r="Y39" s="404"/>
      <c r="Z39" s="404"/>
      <c r="AA39" s="404"/>
      <c r="AB39" s="404"/>
      <c r="AC39" s="404"/>
      <c r="AD39" s="405"/>
      <c r="AE39" s="97"/>
    </row>
    <row r="40" spans="1:41" ht="42.95" customHeight="1" x14ac:dyDescent="0.15">
      <c r="A40" s="397" t="s">
        <v>86</v>
      </c>
      <c r="B40" s="408">
        <v>12</v>
      </c>
      <c r="C40" s="102" t="s">
        <v>62</v>
      </c>
      <c r="D40" s="103">
        <v>0</v>
      </c>
      <c r="E40" s="103">
        <v>0.05</v>
      </c>
      <c r="F40" s="103">
        <v>0.1</v>
      </c>
      <c r="G40" s="103">
        <v>0.1</v>
      </c>
      <c r="H40" s="103">
        <v>0.1</v>
      </c>
      <c r="I40" s="103">
        <v>0.1</v>
      </c>
      <c r="J40" s="103">
        <v>0.1</v>
      </c>
      <c r="K40" s="103">
        <v>0.1</v>
      </c>
      <c r="L40" s="103">
        <v>0.1</v>
      </c>
      <c r="M40" s="103">
        <v>0.1</v>
      </c>
      <c r="N40" s="103">
        <v>0.1</v>
      </c>
      <c r="O40" s="103">
        <v>0.05</v>
      </c>
      <c r="P40" s="101">
        <f t="shared" si="0"/>
        <v>0.99999999999999989</v>
      </c>
      <c r="Q40" s="400" t="s">
        <v>87</v>
      </c>
      <c r="R40" s="401"/>
      <c r="S40" s="401"/>
      <c r="T40" s="401"/>
      <c r="U40" s="401"/>
      <c r="V40" s="401"/>
      <c r="W40" s="401"/>
      <c r="X40" s="401"/>
      <c r="Y40" s="401"/>
      <c r="Z40" s="401"/>
      <c r="AA40" s="401"/>
      <c r="AB40" s="401"/>
      <c r="AC40" s="401"/>
      <c r="AD40" s="402"/>
      <c r="AE40" s="97"/>
    </row>
    <row r="41" spans="1:41" ht="42.95" customHeight="1" x14ac:dyDescent="0.15">
      <c r="A41" s="397"/>
      <c r="B41" s="399"/>
      <c r="C41" s="99" t="s">
        <v>65</v>
      </c>
      <c r="D41" s="100">
        <v>0</v>
      </c>
      <c r="E41" s="100">
        <v>0.05</v>
      </c>
      <c r="F41" s="100"/>
      <c r="G41" s="100"/>
      <c r="H41" s="100"/>
      <c r="I41" s="100"/>
      <c r="J41" s="100"/>
      <c r="K41" s="100"/>
      <c r="L41" s="104"/>
      <c r="M41" s="104"/>
      <c r="N41" s="104"/>
      <c r="O41" s="104"/>
      <c r="P41" s="101">
        <f t="shared" si="0"/>
        <v>0.05</v>
      </c>
      <c r="Q41" s="403"/>
      <c r="R41" s="404"/>
      <c r="S41" s="404"/>
      <c r="T41" s="404"/>
      <c r="U41" s="404"/>
      <c r="V41" s="404"/>
      <c r="W41" s="404"/>
      <c r="X41" s="404"/>
      <c r="Y41" s="404"/>
      <c r="Z41" s="404"/>
      <c r="AA41" s="404"/>
      <c r="AB41" s="404"/>
      <c r="AC41" s="404"/>
      <c r="AD41" s="405"/>
      <c r="AE41" s="97"/>
    </row>
    <row r="42" spans="1:41" ht="42.95" customHeight="1" x14ac:dyDescent="0.15">
      <c r="A42" s="413" t="s">
        <v>88</v>
      </c>
      <c r="B42" s="408">
        <v>12</v>
      </c>
      <c r="C42" s="102" t="s">
        <v>62</v>
      </c>
      <c r="D42" s="103">
        <v>0</v>
      </c>
      <c r="E42" s="103">
        <v>0.06</v>
      </c>
      <c r="F42" s="103">
        <v>0.09</v>
      </c>
      <c r="G42" s="103">
        <v>0.1</v>
      </c>
      <c r="H42" s="103">
        <v>0.09</v>
      </c>
      <c r="I42" s="103">
        <v>0.09</v>
      </c>
      <c r="J42" s="103">
        <v>0.1</v>
      </c>
      <c r="K42" s="103">
        <v>0.09</v>
      </c>
      <c r="L42" s="103">
        <v>0.09</v>
      </c>
      <c r="M42" s="103">
        <v>0.09</v>
      </c>
      <c r="N42" s="103">
        <v>0.1</v>
      </c>
      <c r="O42" s="103">
        <v>0.1</v>
      </c>
      <c r="P42" s="101">
        <f t="shared" si="0"/>
        <v>0.99999999999999978</v>
      </c>
      <c r="Q42" s="400" t="s">
        <v>89</v>
      </c>
      <c r="R42" s="401"/>
      <c r="S42" s="401"/>
      <c r="T42" s="401"/>
      <c r="U42" s="401"/>
      <c r="V42" s="401"/>
      <c r="W42" s="401"/>
      <c r="X42" s="401"/>
      <c r="Y42" s="401"/>
      <c r="Z42" s="401"/>
      <c r="AA42" s="401"/>
      <c r="AB42" s="401"/>
      <c r="AC42" s="401"/>
      <c r="AD42" s="402"/>
      <c r="AE42" s="97"/>
    </row>
    <row r="43" spans="1:41" ht="42.95" customHeight="1" x14ac:dyDescent="0.15">
      <c r="A43" s="396"/>
      <c r="B43" s="399"/>
      <c r="C43" s="99" t="s">
        <v>65</v>
      </c>
      <c r="D43" s="100">
        <v>0</v>
      </c>
      <c r="E43" s="100">
        <v>0.06</v>
      </c>
      <c r="F43" s="100"/>
      <c r="G43" s="100"/>
      <c r="H43" s="100"/>
      <c r="I43" s="100"/>
      <c r="J43" s="100"/>
      <c r="K43" s="100"/>
      <c r="L43" s="104"/>
      <c r="M43" s="104"/>
      <c r="N43" s="104"/>
      <c r="O43" s="104"/>
      <c r="P43" s="101">
        <f t="shared" si="0"/>
        <v>0.06</v>
      </c>
      <c r="Q43" s="414"/>
      <c r="R43" s="415"/>
      <c r="S43" s="415"/>
      <c r="T43" s="415"/>
      <c r="U43" s="415"/>
      <c r="V43" s="415"/>
      <c r="W43" s="415"/>
      <c r="X43" s="415"/>
      <c r="Y43" s="415"/>
      <c r="Z43" s="415"/>
      <c r="AA43" s="415"/>
      <c r="AB43" s="415"/>
      <c r="AC43" s="415"/>
      <c r="AD43" s="416"/>
      <c r="AE43" s="97"/>
    </row>
    <row r="44" spans="1:41" ht="42.95" customHeight="1" x14ac:dyDescent="0.15">
      <c r="A44" s="418" t="s">
        <v>90</v>
      </c>
      <c r="B44" s="420">
        <v>7</v>
      </c>
      <c r="C44" s="191" t="s">
        <v>62</v>
      </c>
      <c r="D44" s="192">
        <v>0</v>
      </c>
      <c r="E44" s="192">
        <v>0</v>
      </c>
      <c r="F44" s="192">
        <v>0.25</v>
      </c>
      <c r="G44" s="192">
        <v>0</v>
      </c>
      <c r="H44" s="192">
        <v>0</v>
      </c>
      <c r="I44" s="192">
        <v>0.25</v>
      </c>
      <c r="J44" s="192">
        <v>0</v>
      </c>
      <c r="K44" s="192">
        <v>0</v>
      </c>
      <c r="L44" s="192">
        <v>0.25</v>
      </c>
      <c r="M44" s="192">
        <v>0</v>
      </c>
      <c r="N44" s="192">
        <v>0</v>
      </c>
      <c r="O44" s="192">
        <v>0.25</v>
      </c>
      <c r="P44" s="101">
        <f t="shared" si="0"/>
        <v>1</v>
      </c>
      <c r="Q44" s="250" t="s">
        <v>91</v>
      </c>
      <c r="R44" s="251"/>
      <c r="S44" s="251"/>
      <c r="T44" s="251"/>
      <c r="U44" s="251"/>
      <c r="V44" s="251"/>
      <c r="W44" s="251"/>
      <c r="X44" s="251"/>
      <c r="Y44" s="251"/>
      <c r="Z44" s="251"/>
      <c r="AA44" s="251"/>
      <c r="AB44" s="251"/>
      <c r="AC44" s="251"/>
      <c r="AD44" s="252"/>
      <c r="AE44" s="97"/>
    </row>
    <row r="45" spans="1:41" ht="64.5" customHeight="1" x14ac:dyDescent="0.15">
      <c r="A45" s="419"/>
      <c r="B45" s="421"/>
      <c r="C45" s="99" t="s">
        <v>65</v>
      </c>
      <c r="D45" s="100">
        <v>0</v>
      </c>
      <c r="E45" s="100">
        <v>0</v>
      </c>
      <c r="F45" s="100"/>
      <c r="G45" s="100"/>
      <c r="H45" s="100"/>
      <c r="I45" s="100"/>
      <c r="J45" s="100"/>
      <c r="K45" s="100"/>
      <c r="L45" s="100"/>
      <c r="M45" s="100"/>
      <c r="N45" s="100"/>
      <c r="O45" s="100"/>
      <c r="P45" s="101">
        <f t="shared" si="0"/>
        <v>0</v>
      </c>
      <c r="Q45" s="253"/>
      <c r="R45" s="254"/>
      <c r="S45" s="254"/>
      <c r="T45" s="254"/>
      <c r="U45" s="254"/>
      <c r="V45" s="254"/>
      <c r="W45" s="254"/>
      <c r="X45" s="254"/>
      <c r="Y45" s="254"/>
      <c r="Z45" s="254"/>
      <c r="AA45" s="254"/>
      <c r="AB45" s="254"/>
      <c r="AC45" s="254"/>
      <c r="AD45" s="255"/>
      <c r="AE45" s="97"/>
    </row>
    <row r="46" spans="1:41" ht="42.95" customHeight="1" x14ac:dyDescent="0.15">
      <c r="A46" s="417" t="s">
        <v>92</v>
      </c>
      <c r="B46" s="408">
        <v>5</v>
      </c>
      <c r="C46" s="193" t="s">
        <v>62</v>
      </c>
      <c r="D46" s="103">
        <v>0.02</v>
      </c>
      <c r="E46" s="103">
        <v>0.06</v>
      </c>
      <c r="F46" s="103">
        <v>0.09</v>
      </c>
      <c r="G46" s="103">
        <v>0.1</v>
      </c>
      <c r="H46" s="103">
        <v>0.09</v>
      </c>
      <c r="I46" s="103">
        <v>0.09</v>
      </c>
      <c r="J46" s="103">
        <v>0.1</v>
      </c>
      <c r="K46" s="103">
        <v>0.09</v>
      </c>
      <c r="L46" s="103">
        <v>0.09</v>
      </c>
      <c r="M46" s="103">
        <v>0.09</v>
      </c>
      <c r="N46" s="103">
        <v>0.09</v>
      </c>
      <c r="O46" s="103">
        <v>0.09</v>
      </c>
      <c r="P46" s="101">
        <f t="shared" si="0"/>
        <v>0.99999999999999978</v>
      </c>
      <c r="Q46" s="250" t="s">
        <v>530</v>
      </c>
      <c r="R46" s="251"/>
      <c r="S46" s="251"/>
      <c r="T46" s="251"/>
      <c r="U46" s="251"/>
      <c r="V46" s="251"/>
      <c r="W46" s="251"/>
      <c r="X46" s="251"/>
      <c r="Y46" s="251"/>
      <c r="Z46" s="251"/>
      <c r="AA46" s="251"/>
      <c r="AB46" s="251"/>
      <c r="AC46" s="251"/>
      <c r="AD46" s="252"/>
      <c r="AE46" s="97"/>
    </row>
    <row r="47" spans="1:41" ht="42.95" customHeight="1" x14ac:dyDescent="0.15">
      <c r="A47" s="396"/>
      <c r="B47" s="399"/>
      <c r="C47" s="99" t="s">
        <v>65</v>
      </c>
      <c r="D47" s="100">
        <v>0.02</v>
      </c>
      <c r="E47" s="100">
        <v>0.06</v>
      </c>
      <c r="F47" s="100"/>
      <c r="G47" s="100"/>
      <c r="H47" s="100"/>
      <c r="I47" s="100"/>
      <c r="J47" s="100"/>
      <c r="K47" s="100"/>
      <c r="L47" s="104"/>
      <c r="M47" s="104"/>
      <c r="N47" s="104"/>
      <c r="O47" s="104"/>
      <c r="P47" s="101">
        <f t="shared" si="0"/>
        <v>0.08</v>
      </c>
      <c r="Q47" s="253"/>
      <c r="R47" s="254"/>
      <c r="S47" s="254"/>
      <c r="T47" s="254"/>
      <c r="U47" s="254"/>
      <c r="V47" s="254"/>
      <c r="W47" s="254"/>
      <c r="X47" s="254"/>
      <c r="Y47" s="254"/>
      <c r="Z47" s="254"/>
      <c r="AA47" s="254"/>
      <c r="AB47" s="254"/>
      <c r="AC47" s="254"/>
      <c r="AD47" s="255"/>
      <c r="AE47" s="97"/>
    </row>
    <row r="48" spans="1:41" ht="42.95" customHeight="1" x14ac:dyDescent="0.15">
      <c r="A48" s="406" t="s">
        <v>93</v>
      </c>
      <c r="B48" s="408">
        <v>7</v>
      </c>
      <c r="C48" s="102" t="s">
        <v>62</v>
      </c>
      <c r="D48" s="103">
        <v>0.02</v>
      </c>
      <c r="E48" s="103">
        <v>0.08</v>
      </c>
      <c r="F48" s="103">
        <v>0.09</v>
      </c>
      <c r="G48" s="103">
        <v>0.09</v>
      </c>
      <c r="H48" s="103">
        <v>0.09</v>
      </c>
      <c r="I48" s="103">
        <v>0.09</v>
      </c>
      <c r="J48" s="103">
        <v>0.09</v>
      </c>
      <c r="K48" s="103">
        <v>0.09</v>
      </c>
      <c r="L48" s="103">
        <v>0.09</v>
      </c>
      <c r="M48" s="103">
        <v>0.09</v>
      </c>
      <c r="N48" s="103">
        <v>0.09</v>
      </c>
      <c r="O48" s="103">
        <v>0.09</v>
      </c>
      <c r="P48" s="101">
        <f t="shared" si="0"/>
        <v>0.99999999999999978</v>
      </c>
      <c r="Q48" s="250" t="s">
        <v>531</v>
      </c>
      <c r="R48" s="251"/>
      <c r="S48" s="251"/>
      <c r="T48" s="251"/>
      <c r="U48" s="251"/>
      <c r="V48" s="251"/>
      <c r="W48" s="251"/>
      <c r="X48" s="251"/>
      <c r="Y48" s="251"/>
      <c r="Z48" s="251"/>
      <c r="AA48" s="251"/>
      <c r="AB48" s="251"/>
      <c r="AC48" s="251"/>
      <c r="AD48" s="252"/>
      <c r="AE48" s="97"/>
    </row>
    <row r="49" spans="1:31" ht="42.95" customHeight="1" thickBot="1" x14ac:dyDescent="0.2">
      <c r="A49" s="407"/>
      <c r="B49" s="409"/>
      <c r="C49" s="91" t="s">
        <v>65</v>
      </c>
      <c r="D49" s="105">
        <v>0.02</v>
      </c>
      <c r="E49" s="105">
        <v>0.08</v>
      </c>
      <c r="F49" s="105"/>
      <c r="G49" s="105"/>
      <c r="H49" s="105"/>
      <c r="I49" s="105"/>
      <c r="J49" s="105"/>
      <c r="K49" s="105"/>
      <c r="L49" s="106"/>
      <c r="M49" s="106"/>
      <c r="N49" s="106"/>
      <c r="O49" s="106"/>
      <c r="P49" s="227">
        <f t="shared" si="0"/>
        <v>0.1</v>
      </c>
      <c r="Q49" s="410"/>
      <c r="R49" s="411"/>
      <c r="S49" s="411"/>
      <c r="T49" s="411"/>
      <c r="U49" s="411"/>
      <c r="V49" s="411"/>
      <c r="W49" s="411"/>
      <c r="X49" s="411"/>
      <c r="Y49" s="411"/>
      <c r="Z49" s="411"/>
      <c r="AA49" s="411"/>
      <c r="AB49" s="411"/>
      <c r="AC49" s="411"/>
      <c r="AD49" s="412"/>
      <c r="AE49" s="97"/>
    </row>
    <row r="50" spans="1:31" x14ac:dyDescent="0.2">
      <c r="A50" s="50" t="s">
        <v>94</v>
      </c>
      <c r="P50" s="226"/>
    </row>
  </sheetData>
  <mergeCells count="86">
    <mergeCell ref="A38:A39"/>
    <mergeCell ref="B38:B39"/>
    <mergeCell ref="Q38:AD39"/>
    <mergeCell ref="A48:A49"/>
    <mergeCell ref="B48:B49"/>
    <mergeCell ref="Q48:AD49"/>
    <mergeCell ref="A40:A41"/>
    <mergeCell ref="B40:B41"/>
    <mergeCell ref="Q40:AD41"/>
    <mergeCell ref="A42:A43"/>
    <mergeCell ref="B42:B43"/>
    <mergeCell ref="Q42:AD43"/>
    <mergeCell ref="A46:A47"/>
    <mergeCell ref="A44:A45"/>
    <mergeCell ref="B44:B45"/>
    <mergeCell ref="B46:B47"/>
    <mergeCell ref="A36:A37"/>
    <mergeCell ref="B36:B37"/>
    <mergeCell ref="C36:P36"/>
    <mergeCell ref="Q36:AD36"/>
    <mergeCell ref="Q37:AD37"/>
    <mergeCell ref="A34:A35"/>
    <mergeCell ref="B34:B35"/>
    <mergeCell ref="Q34:V35"/>
    <mergeCell ref="W34:Z35"/>
    <mergeCell ref="AA34:AD35"/>
    <mergeCell ref="C32:C33"/>
    <mergeCell ref="D32:P32"/>
    <mergeCell ref="Q32:AD32"/>
    <mergeCell ref="Q33:V33"/>
    <mergeCell ref="W33:Z33"/>
    <mergeCell ref="AA33:AD33"/>
    <mergeCell ref="R15:X15"/>
    <mergeCell ref="Y15:Z15"/>
    <mergeCell ref="W17:X17"/>
    <mergeCell ref="Y17:AB17"/>
    <mergeCell ref="A15:B15"/>
    <mergeCell ref="C15:K15"/>
    <mergeCell ref="C16:AB16"/>
    <mergeCell ref="A17:B17"/>
    <mergeCell ref="C17:Q17"/>
    <mergeCell ref="A1:A4"/>
    <mergeCell ref="B1:AA1"/>
    <mergeCell ref="AB1:AD1"/>
    <mergeCell ref="B2:AA2"/>
    <mergeCell ref="AB2:AD2"/>
    <mergeCell ref="B3:AA4"/>
    <mergeCell ref="AB3:AD3"/>
    <mergeCell ref="AB4:AD4"/>
    <mergeCell ref="A7:B9"/>
    <mergeCell ref="C7:C9"/>
    <mergeCell ref="R17:V17"/>
    <mergeCell ref="C11:AD13"/>
    <mergeCell ref="L15:Q15"/>
    <mergeCell ref="A11:B13"/>
    <mergeCell ref="D7:H9"/>
    <mergeCell ref="I7:J9"/>
    <mergeCell ref="K7:L9"/>
    <mergeCell ref="O7:P7"/>
    <mergeCell ref="M8:N8"/>
    <mergeCell ref="O8:P8"/>
    <mergeCell ref="M9:N9"/>
    <mergeCell ref="O9:P9"/>
    <mergeCell ref="M7:N7"/>
    <mergeCell ref="AA15:AD15"/>
    <mergeCell ref="A24:B24"/>
    <mergeCell ref="A19:AD19"/>
    <mergeCell ref="Q20:AD20"/>
    <mergeCell ref="C20:P20"/>
    <mergeCell ref="A22:B22"/>
    <mergeCell ref="Q44:AD45"/>
    <mergeCell ref="Q46:AD47"/>
    <mergeCell ref="AC17:AD17"/>
    <mergeCell ref="A27:AD27"/>
    <mergeCell ref="A23:B23"/>
    <mergeCell ref="A25:B25"/>
    <mergeCell ref="A28:A29"/>
    <mergeCell ref="B28:C29"/>
    <mergeCell ref="D28:O28"/>
    <mergeCell ref="P28:P29"/>
    <mergeCell ref="Q28:AD29"/>
    <mergeCell ref="B30:C30"/>
    <mergeCell ref="Q30:AD30"/>
    <mergeCell ref="A31:AD31"/>
    <mergeCell ref="A32:A33"/>
    <mergeCell ref="B32:B33"/>
  </mergeCells>
  <dataValidations count="3">
    <dataValidation type="textLength" operator="lessThanOrEqual" allowBlank="1" showInputMessage="1" showErrorMessage="1" errorTitle="Máximo 2.000 caracteres" error="Máximo 2.000 caracteres" sqref="Q38:Q44 Q46 Q48:AD49 R38:AD43 AA34 Q34 W34" xr:uid="{00000000-0002-0000-0000-000000000000}">
      <formula1>2000</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list" allowBlank="1" showInputMessage="1" showErrorMessage="1" sqref="C7:C9" xr:uid="{00000000-0002-0000-0000-000002000000}">
      <formula1>$C$21:$N$21</formula1>
    </dataValidation>
  </dataValidations>
  <pageMargins left="0.25" right="0.25" top="0.75" bottom="0.75" header="0.3" footer="0.3"/>
  <pageSetup scale="27" fitToHeight="0"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ColWidth="8.875" defaultRowHeight="15" x14ac:dyDescent="0.2"/>
  <cols>
    <col min="1" max="256" width="11.43359375" customWidth="1"/>
  </cols>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46"/>
  <sheetViews>
    <sheetView zoomScale="90" zoomScaleNormal="90" workbookViewId="0">
      <selection activeCell="P9" sqref="P9"/>
    </sheetView>
  </sheetViews>
  <sheetFormatPr defaultColWidth="8.875" defaultRowHeight="15" x14ac:dyDescent="0.2"/>
  <cols>
    <col min="1" max="2" width="11.43359375" customWidth="1"/>
    <col min="3" max="3" width="6.72265625" customWidth="1"/>
    <col min="4" max="4" width="8.7421875" customWidth="1"/>
    <col min="5" max="5" width="10.76171875" customWidth="1"/>
    <col min="6" max="256" width="11.43359375" customWidth="1"/>
  </cols>
  <sheetData>
    <row r="1" spans="1:14" x14ac:dyDescent="0.2">
      <c r="B1" t="s">
        <v>506</v>
      </c>
      <c r="C1" s="646" t="s">
        <v>507</v>
      </c>
      <c r="D1" s="646"/>
      <c r="E1" s="646"/>
      <c r="F1" s="646"/>
      <c r="G1" s="647" t="s">
        <v>508</v>
      </c>
      <c r="H1" s="648"/>
      <c r="I1" s="648"/>
      <c r="J1" s="649"/>
      <c r="K1" s="645" t="s">
        <v>509</v>
      </c>
      <c r="L1" s="645"/>
      <c r="M1" s="645"/>
      <c r="N1" s="645"/>
    </row>
    <row r="2" spans="1:14" x14ac:dyDescent="0.2">
      <c r="C2" s="4"/>
      <c r="D2" s="4"/>
      <c r="E2" s="4"/>
      <c r="F2" s="4" t="s">
        <v>510</v>
      </c>
      <c r="G2" s="30"/>
      <c r="H2" s="4"/>
      <c r="I2" s="4"/>
      <c r="J2" s="31" t="s">
        <v>510</v>
      </c>
      <c r="K2" s="4"/>
      <c r="L2" s="4"/>
      <c r="M2" s="4"/>
      <c r="N2" s="4" t="s">
        <v>510</v>
      </c>
    </row>
    <row r="3" spans="1:14" x14ac:dyDescent="0.2">
      <c r="A3" s="644" t="s">
        <v>511</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
      <c r="A4" s="644"/>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
      <c r="A5" s="644"/>
      <c r="B5" s="5">
        <v>3</v>
      </c>
      <c r="C5" s="6">
        <v>0.05</v>
      </c>
      <c r="D5" s="6">
        <v>0.05</v>
      </c>
      <c r="E5" s="6">
        <v>0.1</v>
      </c>
      <c r="F5" s="7">
        <f>(C5+D5+E5)</f>
        <v>0.2</v>
      </c>
      <c r="G5" s="32">
        <v>0.1</v>
      </c>
      <c r="H5" s="6">
        <v>0.1</v>
      </c>
      <c r="I5" s="6">
        <v>0.1</v>
      </c>
      <c r="J5" s="33">
        <f>(G5+H5+I5)</f>
        <v>0.30000000000000004</v>
      </c>
      <c r="K5" s="24"/>
      <c r="L5" s="5"/>
      <c r="M5" s="5"/>
      <c r="N5" s="5"/>
    </row>
    <row r="6" spans="1:14" x14ac:dyDescent="0.2">
      <c r="A6" s="644"/>
      <c r="B6" s="5">
        <v>4</v>
      </c>
      <c r="C6" s="6">
        <v>0.1</v>
      </c>
      <c r="D6" s="6">
        <v>0.1</v>
      </c>
      <c r="E6" s="6">
        <v>0.2</v>
      </c>
      <c r="F6" s="7">
        <f>(C6+D6+E6)</f>
        <v>0.4</v>
      </c>
      <c r="G6" s="32">
        <v>0</v>
      </c>
      <c r="H6" s="6">
        <v>0</v>
      </c>
      <c r="I6" s="6">
        <v>0.1</v>
      </c>
      <c r="J6" s="33">
        <f>(G6+H6+I6)</f>
        <v>0.1</v>
      </c>
      <c r="K6" s="24"/>
      <c r="L6" s="5"/>
      <c r="M6" s="5"/>
      <c r="N6" s="5"/>
    </row>
    <row r="7" spans="1:14" x14ac:dyDescent="0.2">
      <c r="A7" s="644"/>
      <c r="B7" s="5">
        <v>5</v>
      </c>
      <c r="C7" s="6">
        <v>0</v>
      </c>
      <c r="D7" s="6">
        <v>0</v>
      </c>
      <c r="E7" s="6">
        <v>0</v>
      </c>
      <c r="F7" s="7">
        <f>(C7+D7+E7)</f>
        <v>0</v>
      </c>
      <c r="G7" s="32">
        <v>0</v>
      </c>
      <c r="H7" s="6">
        <v>0</v>
      </c>
      <c r="I7" s="6">
        <v>0</v>
      </c>
      <c r="J7" s="33">
        <f>(G7+H7+I7)</f>
        <v>0</v>
      </c>
      <c r="K7" s="24"/>
      <c r="L7" s="5"/>
      <c r="M7" s="5"/>
      <c r="N7" s="5"/>
    </row>
    <row r="8" spans="1:14" x14ac:dyDescent="0.2">
      <c r="A8" s="644" t="s">
        <v>512</v>
      </c>
      <c r="B8" s="9">
        <v>6</v>
      </c>
      <c r="C8" s="10">
        <v>0.1</v>
      </c>
      <c r="D8" s="10">
        <v>0.1</v>
      </c>
      <c r="E8" s="10">
        <v>0.1</v>
      </c>
      <c r="F8" s="11">
        <f>C8+D8+E8</f>
        <v>0.30000000000000004</v>
      </c>
      <c r="G8" s="34"/>
      <c r="H8" s="9"/>
      <c r="I8" s="9"/>
      <c r="J8" s="35"/>
      <c r="K8" s="25"/>
      <c r="L8" s="9"/>
      <c r="M8" s="9"/>
      <c r="N8" s="9"/>
    </row>
    <row r="9" spans="1:14" x14ac:dyDescent="0.2">
      <c r="A9" s="644"/>
      <c r="B9" s="9">
        <v>7</v>
      </c>
      <c r="C9" s="9"/>
      <c r="D9" s="9"/>
      <c r="E9" s="9"/>
      <c r="F9" s="19"/>
      <c r="G9" s="36"/>
      <c r="H9" s="9"/>
      <c r="I9" s="9"/>
      <c r="J9" s="35"/>
      <c r="K9" s="25"/>
      <c r="L9" s="9"/>
      <c r="M9" s="9"/>
      <c r="N9" s="9"/>
    </row>
    <row r="10" spans="1:14" x14ac:dyDescent="0.2">
      <c r="A10" s="644"/>
      <c r="B10" s="9">
        <v>8</v>
      </c>
      <c r="C10" s="9"/>
      <c r="D10" s="9"/>
      <c r="E10" s="9"/>
      <c r="F10" s="19"/>
      <c r="G10" s="36"/>
      <c r="H10" s="9"/>
      <c r="I10" s="9"/>
      <c r="J10" s="35"/>
      <c r="K10" s="25"/>
      <c r="L10" s="9"/>
      <c r="M10" s="9"/>
      <c r="N10" s="9"/>
    </row>
    <row r="11" spans="1:14" x14ac:dyDescent="0.2">
      <c r="A11" s="644"/>
      <c r="B11" s="9">
        <v>9</v>
      </c>
      <c r="C11" s="9"/>
      <c r="D11" s="9"/>
      <c r="E11" s="9"/>
      <c r="F11" s="19"/>
      <c r="G11" s="36"/>
      <c r="H11" s="9"/>
      <c r="I11" s="9"/>
      <c r="J11" s="35"/>
      <c r="K11" s="25"/>
      <c r="L11" s="9"/>
      <c r="M11" s="9"/>
      <c r="N11" s="9"/>
    </row>
    <row r="12" spans="1:14" x14ac:dyDescent="0.2">
      <c r="A12" s="644" t="s">
        <v>513</v>
      </c>
      <c r="B12" s="14">
        <v>10</v>
      </c>
      <c r="C12" s="14"/>
      <c r="D12" s="14"/>
      <c r="E12" s="14"/>
      <c r="F12" s="20"/>
      <c r="G12" s="37"/>
      <c r="H12" s="14"/>
      <c r="I12" s="14"/>
      <c r="J12" s="38"/>
      <c r="K12" s="26"/>
      <c r="L12" s="14"/>
      <c r="M12" s="14"/>
      <c r="N12" s="14"/>
    </row>
    <row r="13" spans="1:14" x14ac:dyDescent="0.2">
      <c r="A13" s="644"/>
      <c r="B13" s="14">
        <v>11</v>
      </c>
      <c r="C13" s="14"/>
      <c r="D13" s="14"/>
      <c r="E13" s="14"/>
      <c r="F13" s="20"/>
      <c r="G13" s="37"/>
      <c r="H13" s="14"/>
      <c r="I13" s="14"/>
      <c r="J13" s="38"/>
      <c r="K13" s="26"/>
      <c r="L13" s="14"/>
      <c r="M13" s="14"/>
      <c r="N13" s="14"/>
    </row>
    <row r="14" spans="1:14" x14ac:dyDescent="0.2">
      <c r="A14" s="644"/>
      <c r="B14" s="14">
        <v>12</v>
      </c>
      <c r="C14" s="14"/>
      <c r="D14" s="14"/>
      <c r="E14" s="14"/>
      <c r="F14" s="20"/>
      <c r="G14" s="37"/>
      <c r="H14" s="14"/>
      <c r="I14" s="14"/>
      <c r="J14" s="38"/>
      <c r="K14" s="26"/>
      <c r="L14" s="14"/>
      <c r="M14" s="14"/>
      <c r="N14" s="14"/>
    </row>
    <row r="15" spans="1:14" x14ac:dyDescent="0.2">
      <c r="A15" s="644"/>
      <c r="B15" s="14">
        <v>13</v>
      </c>
      <c r="C15" s="14"/>
      <c r="D15" s="14"/>
      <c r="E15" s="14"/>
      <c r="F15" s="20"/>
      <c r="G15" s="37"/>
      <c r="H15" s="14"/>
      <c r="I15" s="14"/>
      <c r="J15" s="38"/>
      <c r="K15" s="26"/>
      <c r="L15" s="14"/>
      <c r="M15" s="14"/>
      <c r="N15" s="14"/>
    </row>
    <row r="16" spans="1:14" x14ac:dyDescent="0.2">
      <c r="A16" s="644" t="s">
        <v>514</v>
      </c>
      <c r="B16" s="15">
        <v>14</v>
      </c>
      <c r="C16" s="15"/>
      <c r="D16" s="15"/>
      <c r="E16" s="15"/>
      <c r="F16" s="21"/>
      <c r="G16" s="39"/>
      <c r="H16" s="15"/>
      <c r="I16" s="15"/>
      <c r="J16" s="40"/>
      <c r="K16" s="27"/>
      <c r="L16" s="15"/>
      <c r="M16" s="15"/>
      <c r="N16" s="15"/>
    </row>
    <row r="17" spans="1:14" x14ac:dyDescent="0.2">
      <c r="A17" s="644"/>
      <c r="B17" s="15">
        <v>15</v>
      </c>
      <c r="C17" s="15"/>
      <c r="D17" s="15"/>
      <c r="E17" s="15"/>
      <c r="F17" s="21"/>
      <c r="G17" s="39"/>
      <c r="H17" s="15"/>
      <c r="I17" s="15"/>
      <c r="J17" s="40"/>
      <c r="K17" s="27"/>
      <c r="L17" s="15"/>
      <c r="M17" s="15"/>
      <c r="N17" s="15"/>
    </row>
    <row r="18" spans="1:14" x14ac:dyDescent="0.2">
      <c r="A18" s="644"/>
      <c r="B18" s="15">
        <v>16</v>
      </c>
      <c r="C18" s="15"/>
      <c r="D18" s="15"/>
      <c r="E18" s="15"/>
      <c r="F18" s="21"/>
      <c r="G18" s="39"/>
      <c r="H18" s="15"/>
      <c r="I18" s="15"/>
      <c r="J18" s="40"/>
      <c r="K18" s="27"/>
      <c r="L18" s="15"/>
      <c r="M18" s="15"/>
      <c r="N18" s="15"/>
    </row>
    <row r="19" spans="1:14" x14ac:dyDescent="0.2">
      <c r="A19" s="644" t="s">
        <v>515</v>
      </c>
      <c r="B19" s="18">
        <v>17</v>
      </c>
      <c r="C19" s="18"/>
      <c r="D19" s="18"/>
      <c r="E19" s="18"/>
      <c r="F19" s="22"/>
      <c r="G19" s="41"/>
      <c r="H19" s="18"/>
      <c r="I19" s="18"/>
      <c r="J19" s="42"/>
      <c r="K19" s="28"/>
      <c r="L19" s="18"/>
      <c r="M19" s="18"/>
      <c r="N19" s="18"/>
    </row>
    <row r="20" spans="1:14" x14ac:dyDescent="0.2">
      <c r="A20" s="644"/>
      <c r="B20" s="18">
        <v>18</v>
      </c>
      <c r="C20" s="18"/>
      <c r="D20" s="18"/>
      <c r="E20" s="18"/>
      <c r="F20" s="22"/>
      <c r="G20" s="41"/>
      <c r="H20" s="18"/>
      <c r="I20" s="18"/>
      <c r="J20" s="42"/>
      <c r="K20" s="28"/>
      <c r="L20" s="18"/>
      <c r="M20" s="18"/>
      <c r="N20" s="18"/>
    </row>
    <row r="21" spans="1:14" x14ac:dyDescent="0.2">
      <c r="A21" s="644"/>
      <c r="B21" s="18">
        <v>19</v>
      </c>
      <c r="C21" s="18"/>
      <c r="D21" s="18"/>
      <c r="E21" s="18"/>
      <c r="F21" s="22"/>
      <c r="G21" s="41"/>
      <c r="H21" s="18"/>
      <c r="I21" s="18"/>
      <c r="J21" s="42"/>
      <c r="K21" s="28"/>
      <c r="L21" s="18"/>
      <c r="M21" s="18"/>
      <c r="N21" s="18"/>
    </row>
    <row r="22" spans="1:14" x14ac:dyDescent="0.2">
      <c r="A22" s="644"/>
      <c r="B22" s="18">
        <v>20</v>
      </c>
      <c r="C22" s="18"/>
      <c r="D22" s="18"/>
      <c r="E22" s="18"/>
      <c r="F22" s="22"/>
      <c r="G22" s="41"/>
      <c r="H22" s="18"/>
      <c r="I22" s="18"/>
      <c r="J22" s="42"/>
      <c r="K22" s="28"/>
      <c r="L22" s="18"/>
      <c r="M22" s="18"/>
      <c r="N22" s="18"/>
    </row>
    <row r="23" spans="1:14" x14ac:dyDescent="0.2">
      <c r="A23" s="644" t="s">
        <v>516</v>
      </c>
      <c r="B23" s="13">
        <v>21</v>
      </c>
      <c r="C23" s="13"/>
      <c r="D23" s="13"/>
      <c r="E23" s="13"/>
      <c r="F23" s="23"/>
      <c r="G23" s="43"/>
      <c r="H23" s="13"/>
      <c r="I23" s="13"/>
      <c r="J23" s="44"/>
      <c r="K23" s="29"/>
      <c r="L23" s="13"/>
      <c r="M23" s="13"/>
      <c r="N23" s="13"/>
    </row>
    <row r="24" spans="1:14" x14ac:dyDescent="0.2">
      <c r="A24" s="644"/>
      <c r="B24" s="13">
        <v>22</v>
      </c>
      <c r="C24" s="13"/>
      <c r="D24" s="13"/>
      <c r="E24" s="13"/>
      <c r="F24" s="23"/>
      <c r="G24" s="43"/>
      <c r="H24" s="13"/>
      <c r="I24" s="13"/>
      <c r="J24" s="44"/>
      <c r="K24" s="29"/>
      <c r="L24" s="13"/>
      <c r="M24" s="13"/>
      <c r="N24" s="13"/>
    </row>
    <row r="25" spans="1:14" x14ac:dyDescent="0.2">
      <c r="A25" s="644"/>
      <c r="B25" s="13">
        <v>23</v>
      </c>
      <c r="C25" s="13"/>
      <c r="D25" s="13"/>
      <c r="E25" s="13"/>
      <c r="F25" s="23"/>
      <c r="G25" s="43"/>
      <c r="H25" s="13"/>
      <c r="I25" s="13"/>
      <c r="J25" s="44"/>
      <c r="K25" s="29"/>
      <c r="L25" s="13"/>
      <c r="M25" s="13"/>
      <c r="N25" s="13"/>
    </row>
    <row r="26" spans="1:14" x14ac:dyDescent="0.2">
      <c r="A26" s="644"/>
      <c r="B26" s="13">
        <v>24</v>
      </c>
      <c r="C26" s="13"/>
      <c r="D26" s="13"/>
      <c r="E26" s="13"/>
      <c r="F26" s="23"/>
      <c r="G26" s="43"/>
      <c r="H26" s="13"/>
      <c r="I26" s="13"/>
      <c r="J26" s="44"/>
      <c r="K26" s="29"/>
      <c r="L26" s="13"/>
      <c r="M26" s="13"/>
      <c r="N26" s="13"/>
    </row>
    <row r="27" spans="1:14" x14ac:dyDescent="0.2">
      <c r="A27" s="644" t="s">
        <v>517</v>
      </c>
      <c r="B27" s="9">
        <v>25</v>
      </c>
      <c r="C27" s="9"/>
      <c r="D27" s="9"/>
      <c r="E27" s="9"/>
      <c r="F27" s="9"/>
      <c r="G27" s="9"/>
      <c r="H27" s="9"/>
      <c r="I27" s="9"/>
      <c r="J27" s="9"/>
      <c r="K27" s="9"/>
      <c r="L27" s="9"/>
      <c r="M27" s="9"/>
      <c r="N27" s="9"/>
    </row>
    <row r="28" spans="1:14" x14ac:dyDescent="0.2">
      <c r="A28" s="644"/>
      <c r="B28" s="9">
        <v>26</v>
      </c>
      <c r="C28" s="9"/>
      <c r="D28" s="9"/>
      <c r="E28" s="9"/>
      <c r="F28" s="9"/>
      <c r="G28" s="9"/>
      <c r="H28" s="9"/>
      <c r="I28" s="9"/>
      <c r="J28" s="9"/>
      <c r="K28" s="9"/>
      <c r="L28" s="9"/>
      <c r="M28" s="9"/>
      <c r="N28" s="9"/>
    </row>
    <row r="29" spans="1:14" x14ac:dyDescent="0.2">
      <c r="A29" s="644"/>
      <c r="B29" s="9">
        <v>27</v>
      </c>
      <c r="C29" s="9"/>
      <c r="D29" s="9"/>
      <c r="E29" s="9"/>
      <c r="F29" s="9"/>
      <c r="G29" s="9"/>
      <c r="H29" s="9"/>
      <c r="I29" s="9"/>
      <c r="J29" s="9"/>
      <c r="K29" s="9"/>
      <c r="L29" s="9"/>
      <c r="M29" s="9"/>
      <c r="N29" s="9"/>
    </row>
    <row r="30" spans="1:14" x14ac:dyDescent="0.2">
      <c r="A30" s="644"/>
      <c r="B30" s="9">
        <v>28</v>
      </c>
      <c r="C30" s="9"/>
      <c r="D30" s="9"/>
      <c r="E30" s="9"/>
      <c r="F30" s="9"/>
      <c r="G30" s="9"/>
      <c r="H30" s="9"/>
      <c r="I30" s="9"/>
      <c r="J30" s="9"/>
      <c r="K30" s="9"/>
      <c r="L30" s="9"/>
      <c r="M30" s="9"/>
      <c r="N30" s="9"/>
    </row>
    <row r="31" spans="1:14" x14ac:dyDescent="0.2">
      <c r="A31" s="644"/>
      <c r="B31" s="9">
        <v>29</v>
      </c>
      <c r="C31" s="9"/>
      <c r="D31" s="9"/>
      <c r="E31" s="9"/>
      <c r="F31" s="9"/>
      <c r="G31" s="9"/>
      <c r="H31" s="9"/>
      <c r="I31" s="9"/>
      <c r="J31" s="9"/>
      <c r="K31" s="9"/>
      <c r="L31" s="9"/>
      <c r="M31" s="9"/>
      <c r="N31" s="9"/>
    </row>
    <row r="32" spans="1:14" x14ac:dyDescent="0.2">
      <c r="A32" s="644" t="s">
        <v>518</v>
      </c>
      <c r="B32" s="16">
        <v>30</v>
      </c>
      <c r="C32" s="16"/>
      <c r="D32" s="16"/>
      <c r="E32" s="16"/>
      <c r="F32" s="16"/>
      <c r="G32" s="16"/>
      <c r="H32" s="16"/>
      <c r="I32" s="16"/>
      <c r="J32" s="16"/>
      <c r="K32" s="16"/>
      <c r="L32" s="16"/>
      <c r="M32" s="16"/>
      <c r="N32" s="16"/>
    </row>
    <row r="33" spans="1:14" x14ac:dyDescent="0.2">
      <c r="A33" s="644"/>
      <c r="B33" s="16">
        <v>31</v>
      </c>
      <c r="C33" s="16"/>
      <c r="D33" s="16"/>
      <c r="E33" s="16"/>
      <c r="F33" s="16"/>
      <c r="G33" s="16"/>
      <c r="H33" s="16"/>
      <c r="I33" s="16"/>
      <c r="J33" s="16"/>
      <c r="K33" s="16"/>
      <c r="L33" s="16"/>
      <c r="M33" s="16"/>
      <c r="N33" s="16"/>
    </row>
    <row r="34" spans="1:14" x14ac:dyDescent="0.2">
      <c r="A34" s="644"/>
      <c r="B34" s="16">
        <v>32</v>
      </c>
      <c r="C34" s="16"/>
      <c r="D34" s="16"/>
      <c r="E34" s="16"/>
      <c r="F34" s="16"/>
      <c r="G34" s="16"/>
      <c r="H34" s="16"/>
      <c r="I34" s="16"/>
      <c r="J34" s="16"/>
      <c r="K34" s="16"/>
      <c r="L34" s="16"/>
      <c r="M34" s="16"/>
      <c r="N34" s="16"/>
    </row>
    <row r="35" spans="1:14" x14ac:dyDescent="0.2">
      <c r="A35" s="644" t="s">
        <v>519</v>
      </c>
      <c r="B35" s="17">
        <v>33</v>
      </c>
      <c r="C35" s="14"/>
      <c r="D35" s="14"/>
      <c r="E35" s="14"/>
      <c r="F35" s="14"/>
      <c r="G35" s="14"/>
      <c r="H35" s="14"/>
      <c r="I35" s="14"/>
      <c r="J35" s="14"/>
      <c r="K35" s="14"/>
      <c r="L35" s="14"/>
      <c r="M35" s="14"/>
      <c r="N35" s="14"/>
    </row>
    <row r="36" spans="1:14" x14ac:dyDescent="0.2">
      <c r="A36" s="644"/>
      <c r="B36" s="14">
        <v>34</v>
      </c>
      <c r="C36" s="14"/>
      <c r="D36" s="14"/>
      <c r="E36" s="14"/>
      <c r="F36" s="14"/>
      <c r="G36" s="14"/>
      <c r="H36" s="14"/>
      <c r="I36" s="14"/>
      <c r="J36" s="14"/>
      <c r="K36" s="14"/>
      <c r="L36" s="14"/>
      <c r="M36" s="14"/>
      <c r="N36" s="14"/>
    </row>
    <row r="37" spans="1:14" x14ac:dyDescent="0.2">
      <c r="A37" s="644"/>
      <c r="B37" s="45">
        <v>35</v>
      </c>
      <c r="C37" s="14"/>
      <c r="D37" s="14"/>
      <c r="E37" s="14"/>
      <c r="F37" s="14"/>
      <c r="G37" s="14"/>
      <c r="H37" s="14"/>
      <c r="I37" s="14"/>
      <c r="J37" s="14"/>
      <c r="K37" s="14"/>
      <c r="L37" s="14"/>
      <c r="M37" s="14"/>
      <c r="N37" s="14"/>
    </row>
    <row r="38" spans="1:14" x14ac:dyDescent="0.2">
      <c r="A38" s="644" t="s">
        <v>520</v>
      </c>
      <c r="B38" s="8">
        <v>36</v>
      </c>
      <c r="C38" s="8"/>
      <c r="D38" s="8"/>
      <c r="E38" s="8"/>
      <c r="F38" s="8"/>
      <c r="G38" s="8"/>
      <c r="H38" s="8"/>
      <c r="I38" s="8"/>
      <c r="J38" s="8"/>
      <c r="K38" s="8"/>
      <c r="L38" s="8"/>
      <c r="M38" s="8"/>
      <c r="N38" s="8"/>
    </row>
    <row r="39" spans="1:14" x14ac:dyDescent="0.2">
      <c r="A39" s="644"/>
      <c r="B39" s="8">
        <v>37</v>
      </c>
      <c r="C39" s="8"/>
      <c r="D39" s="8"/>
      <c r="E39" s="8"/>
      <c r="F39" s="8"/>
      <c r="G39" s="8"/>
      <c r="H39" s="8"/>
      <c r="I39" s="8"/>
      <c r="J39" s="8"/>
      <c r="K39" s="8"/>
      <c r="L39" s="8"/>
      <c r="M39" s="8"/>
      <c r="N39" s="8"/>
    </row>
    <row r="40" spans="1:14" x14ac:dyDescent="0.2">
      <c r="A40" s="644"/>
      <c r="B40" s="8">
        <v>38</v>
      </c>
      <c r="C40" s="8"/>
      <c r="D40" s="8"/>
      <c r="E40" s="8"/>
      <c r="F40" s="8"/>
      <c r="G40" s="8"/>
      <c r="H40" s="8"/>
      <c r="I40" s="8"/>
      <c r="J40" s="8"/>
      <c r="K40" s="8"/>
      <c r="L40" s="8"/>
      <c r="M40" s="8"/>
      <c r="N40" s="8"/>
    </row>
    <row r="41" spans="1:14" x14ac:dyDescent="0.2">
      <c r="A41" s="650" t="s">
        <v>521</v>
      </c>
      <c r="B41" s="46">
        <v>39</v>
      </c>
      <c r="C41" s="47"/>
      <c r="D41" s="47"/>
      <c r="E41" s="47"/>
      <c r="F41" s="47"/>
      <c r="G41" s="47"/>
      <c r="H41" s="47"/>
      <c r="I41" s="47"/>
      <c r="J41" s="47"/>
      <c r="K41" s="47"/>
      <c r="L41" s="47"/>
      <c r="M41" s="47"/>
      <c r="N41" s="47"/>
    </row>
    <row r="42" spans="1:14" x14ac:dyDescent="0.2">
      <c r="A42" s="650"/>
      <c r="B42" s="47">
        <v>40</v>
      </c>
      <c r="C42" s="47"/>
      <c r="D42" s="47"/>
      <c r="E42" s="47"/>
      <c r="F42" s="47"/>
      <c r="G42" s="47"/>
      <c r="H42" s="47"/>
      <c r="I42" s="47"/>
      <c r="J42" s="47"/>
      <c r="K42" s="47"/>
      <c r="L42" s="47"/>
      <c r="M42" s="47"/>
      <c r="N42" s="47"/>
    </row>
    <row r="43" spans="1:14" x14ac:dyDescent="0.2">
      <c r="A43" s="650"/>
      <c r="B43" s="47">
        <v>41</v>
      </c>
      <c r="C43" s="47"/>
      <c r="D43" s="47"/>
      <c r="E43" s="47"/>
      <c r="F43" s="47"/>
      <c r="G43" s="47"/>
      <c r="H43" s="47"/>
      <c r="I43" s="47"/>
      <c r="J43" s="47"/>
      <c r="K43" s="47"/>
      <c r="L43" s="47"/>
      <c r="M43" s="47"/>
      <c r="N43" s="47"/>
    </row>
    <row r="44" spans="1:14" x14ac:dyDescent="0.2">
      <c r="A44" s="650"/>
      <c r="B44" s="48">
        <v>42</v>
      </c>
      <c r="C44" s="47"/>
      <c r="D44" s="47"/>
      <c r="E44" s="47"/>
      <c r="F44" s="47"/>
      <c r="G44" s="47"/>
      <c r="H44" s="47"/>
      <c r="I44" s="47"/>
      <c r="J44" s="47"/>
      <c r="K44" s="47"/>
      <c r="L44" s="47"/>
      <c r="M44" s="47"/>
      <c r="N44" s="47"/>
    </row>
    <row r="45" spans="1:14" x14ac:dyDescent="0.2">
      <c r="A45" s="643" t="s">
        <v>522</v>
      </c>
      <c r="B45" s="12">
        <v>43</v>
      </c>
      <c r="C45" s="12"/>
      <c r="D45" s="12"/>
      <c r="E45" s="12"/>
      <c r="F45" s="12"/>
      <c r="G45" s="12"/>
      <c r="H45" s="12"/>
      <c r="I45" s="12"/>
      <c r="J45" s="12"/>
      <c r="K45" s="12"/>
      <c r="L45" s="12"/>
      <c r="M45" s="12"/>
      <c r="N45" s="12"/>
    </row>
    <row r="46" spans="1:14" x14ac:dyDescent="0.2">
      <c r="A46" s="643"/>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4"/>
  <sheetViews>
    <sheetView showGridLines="0" topLeftCell="B36" zoomScale="80" zoomScaleNormal="80" workbookViewId="0">
      <selection activeCell="E43" sqref="E43"/>
    </sheetView>
  </sheetViews>
  <sheetFormatPr defaultColWidth="10.76171875" defaultRowHeight="15" x14ac:dyDescent="0.2"/>
  <cols>
    <col min="1" max="1" width="39.953125" style="50" customWidth="1"/>
    <col min="2" max="2" width="15.46875" style="50" customWidth="1"/>
    <col min="3" max="4" width="13.85546875" style="50" customWidth="1"/>
    <col min="5" max="5" width="12.23828125" style="50" customWidth="1"/>
    <col min="6" max="6" width="14.125" style="50" customWidth="1"/>
    <col min="7" max="14" width="12.23828125" style="50" customWidth="1"/>
    <col min="15" max="15" width="14.2578125" style="50" customWidth="1"/>
    <col min="16" max="16" width="13.44921875" style="50" customWidth="1"/>
    <col min="17" max="17" width="15.73828125" style="50" customWidth="1"/>
    <col min="18" max="28" width="13.44921875" style="50" customWidth="1"/>
    <col min="29" max="29" width="15.73828125" style="50" customWidth="1"/>
    <col min="30" max="30" width="15.87109375" style="50" customWidth="1"/>
    <col min="31" max="31" width="6.45703125" style="50" bestFit="1" customWidth="1"/>
    <col min="32" max="32" width="22.8671875" style="50" customWidth="1"/>
    <col min="33" max="33" width="18.4296875" style="50" bestFit="1" customWidth="1"/>
    <col min="34" max="34" width="8.47265625" style="50" customWidth="1"/>
    <col min="35" max="35" width="18.4296875" style="50" bestFit="1" customWidth="1"/>
    <col min="36" max="36" width="5.51171875" style="50" customWidth="1"/>
    <col min="37" max="37" width="18.4296875" style="50" bestFit="1" customWidth="1"/>
    <col min="38" max="38" width="4.4375" style="50" customWidth="1"/>
    <col min="39" max="39" width="23" style="50" bestFit="1" customWidth="1"/>
    <col min="40" max="40" width="10.76171875" style="50"/>
    <col min="41" max="41" width="18.4296875" style="50" bestFit="1" customWidth="1"/>
    <col min="42" max="42" width="16.140625" style="50" customWidth="1"/>
    <col min="43" max="16384" width="10.76171875" style="50"/>
  </cols>
  <sheetData>
    <row r="1" spans="1:30" ht="32.25" customHeight="1" x14ac:dyDescent="0.2">
      <c r="A1" s="336"/>
      <c r="B1" s="339" t="s">
        <v>0</v>
      </c>
      <c r="C1" s="340"/>
      <c r="D1" s="340"/>
      <c r="E1" s="340"/>
      <c r="F1" s="340"/>
      <c r="G1" s="340"/>
      <c r="H1" s="340"/>
      <c r="I1" s="340"/>
      <c r="J1" s="340"/>
      <c r="K1" s="340"/>
      <c r="L1" s="340"/>
      <c r="M1" s="340"/>
      <c r="N1" s="340"/>
      <c r="O1" s="340"/>
      <c r="P1" s="340"/>
      <c r="Q1" s="340"/>
      <c r="R1" s="340"/>
      <c r="S1" s="340"/>
      <c r="T1" s="340"/>
      <c r="U1" s="340"/>
      <c r="V1" s="340"/>
      <c r="W1" s="340"/>
      <c r="X1" s="340"/>
      <c r="Y1" s="340"/>
      <c r="Z1" s="340"/>
      <c r="AA1" s="341"/>
      <c r="AB1" s="342" t="s">
        <v>1</v>
      </c>
      <c r="AC1" s="343"/>
      <c r="AD1" s="344"/>
    </row>
    <row r="2" spans="1:30" ht="30.75" customHeight="1" x14ac:dyDescent="0.2">
      <c r="A2" s="337"/>
      <c r="B2" s="345" t="s">
        <v>2</v>
      </c>
      <c r="C2" s="346"/>
      <c r="D2" s="346"/>
      <c r="E2" s="346"/>
      <c r="F2" s="346"/>
      <c r="G2" s="346"/>
      <c r="H2" s="346"/>
      <c r="I2" s="346"/>
      <c r="J2" s="346"/>
      <c r="K2" s="346"/>
      <c r="L2" s="346"/>
      <c r="M2" s="346"/>
      <c r="N2" s="346"/>
      <c r="O2" s="346"/>
      <c r="P2" s="346"/>
      <c r="Q2" s="346"/>
      <c r="R2" s="346"/>
      <c r="S2" s="346"/>
      <c r="T2" s="346"/>
      <c r="U2" s="346"/>
      <c r="V2" s="346"/>
      <c r="W2" s="346"/>
      <c r="X2" s="346"/>
      <c r="Y2" s="346"/>
      <c r="Z2" s="346"/>
      <c r="AA2" s="347"/>
      <c r="AB2" s="348" t="s">
        <v>3</v>
      </c>
      <c r="AC2" s="349"/>
      <c r="AD2" s="350"/>
    </row>
    <row r="3" spans="1:30" ht="24" customHeight="1" x14ac:dyDescent="0.2">
      <c r="A3" s="337"/>
      <c r="B3" s="306" t="s">
        <v>4</v>
      </c>
      <c r="C3" s="307"/>
      <c r="D3" s="307"/>
      <c r="E3" s="307"/>
      <c r="F3" s="307"/>
      <c r="G3" s="307"/>
      <c r="H3" s="307"/>
      <c r="I3" s="307"/>
      <c r="J3" s="307"/>
      <c r="K3" s="307"/>
      <c r="L3" s="307"/>
      <c r="M3" s="307"/>
      <c r="N3" s="307"/>
      <c r="O3" s="307"/>
      <c r="P3" s="307"/>
      <c r="Q3" s="307"/>
      <c r="R3" s="307"/>
      <c r="S3" s="307"/>
      <c r="T3" s="307"/>
      <c r="U3" s="307"/>
      <c r="V3" s="307"/>
      <c r="W3" s="307"/>
      <c r="X3" s="307"/>
      <c r="Y3" s="307"/>
      <c r="Z3" s="307"/>
      <c r="AA3" s="308"/>
      <c r="AB3" s="348" t="s">
        <v>5</v>
      </c>
      <c r="AC3" s="349"/>
      <c r="AD3" s="350"/>
    </row>
    <row r="4" spans="1:30" ht="21.95" customHeight="1" thickBot="1" x14ac:dyDescent="0.25">
      <c r="A4" s="338"/>
      <c r="B4" s="309"/>
      <c r="C4" s="310"/>
      <c r="D4" s="310"/>
      <c r="E4" s="310"/>
      <c r="F4" s="310"/>
      <c r="G4" s="310"/>
      <c r="H4" s="310"/>
      <c r="I4" s="310"/>
      <c r="J4" s="310"/>
      <c r="K4" s="310"/>
      <c r="L4" s="310"/>
      <c r="M4" s="310"/>
      <c r="N4" s="310"/>
      <c r="O4" s="310"/>
      <c r="P4" s="310"/>
      <c r="Q4" s="310"/>
      <c r="R4" s="310"/>
      <c r="S4" s="310"/>
      <c r="T4" s="310"/>
      <c r="U4" s="310"/>
      <c r="V4" s="310"/>
      <c r="W4" s="310"/>
      <c r="X4" s="310"/>
      <c r="Y4" s="310"/>
      <c r="Z4" s="310"/>
      <c r="AA4" s="311"/>
      <c r="AB4" s="351" t="s">
        <v>6</v>
      </c>
      <c r="AC4" s="352"/>
      <c r="AD4" s="353"/>
    </row>
    <row r="5" spans="1:30" ht="9" customHeight="1" thickBot="1" x14ac:dyDescent="0.2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
      <c r="A7" s="294" t="s">
        <v>7</v>
      </c>
      <c r="B7" s="295"/>
      <c r="C7" s="300"/>
      <c r="D7" s="294" t="s">
        <v>8</v>
      </c>
      <c r="E7" s="312"/>
      <c r="F7" s="312"/>
      <c r="G7" s="312"/>
      <c r="H7" s="295"/>
      <c r="I7" s="315">
        <v>44623</v>
      </c>
      <c r="J7" s="316"/>
      <c r="K7" s="294" t="s">
        <v>9</v>
      </c>
      <c r="L7" s="295"/>
      <c r="M7" s="331" t="s">
        <v>10</v>
      </c>
      <c r="N7" s="332"/>
      <c r="O7" s="321"/>
      <c r="P7" s="322"/>
      <c r="Q7" s="54"/>
      <c r="R7" s="54"/>
      <c r="S7" s="54"/>
      <c r="T7" s="54"/>
      <c r="U7" s="54"/>
      <c r="V7" s="54"/>
      <c r="W7" s="54"/>
      <c r="X7" s="54"/>
      <c r="Y7" s="54"/>
      <c r="Z7" s="55"/>
      <c r="AA7" s="54"/>
      <c r="AB7" s="54"/>
      <c r="AC7" s="60"/>
      <c r="AD7" s="61"/>
    </row>
    <row r="8" spans="1:30" x14ac:dyDescent="0.2">
      <c r="A8" s="296"/>
      <c r="B8" s="297"/>
      <c r="C8" s="301"/>
      <c r="D8" s="296"/>
      <c r="E8" s="313"/>
      <c r="F8" s="313"/>
      <c r="G8" s="313"/>
      <c r="H8" s="297"/>
      <c r="I8" s="317"/>
      <c r="J8" s="318"/>
      <c r="K8" s="296"/>
      <c r="L8" s="297"/>
      <c r="M8" s="323" t="s">
        <v>11</v>
      </c>
      <c r="N8" s="324"/>
      <c r="O8" s="325" t="s">
        <v>12</v>
      </c>
      <c r="P8" s="326"/>
      <c r="Q8" s="54"/>
      <c r="R8" s="54"/>
      <c r="S8" s="54"/>
      <c r="T8" s="54"/>
      <c r="U8" s="54"/>
      <c r="V8" s="54"/>
      <c r="W8" s="54"/>
      <c r="X8" s="54"/>
      <c r="Y8" s="54"/>
      <c r="Z8" s="55"/>
      <c r="AA8" s="54"/>
      <c r="AB8" s="54"/>
      <c r="AC8" s="60"/>
      <c r="AD8" s="61"/>
    </row>
    <row r="9" spans="1:30" ht="15.75" thickBot="1" x14ac:dyDescent="0.25">
      <c r="A9" s="298"/>
      <c r="B9" s="299"/>
      <c r="C9" s="302"/>
      <c r="D9" s="298"/>
      <c r="E9" s="314"/>
      <c r="F9" s="314"/>
      <c r="G9" s="314"/>
      <c r="H9" s="299"/>
      <c r="I9" s="319"/>
      <c r="J9" s="320"/>
      <c r="K9" s="298"/>
      <c r="L9" s="299"/>
      <c r="M9" s="327" t="s">
        <v>13</v>
      </c>
      <c r="N9" s="328"/>
      <c r="O9" s="329"/>
      <c r="P9" s="330"/>
      <c r="Q9" s="54"/>
      <c r="R9" s="54"/>
      <c r="S9" s="54"/>
      <c r="T9" s="54"/>
      <c r="U9" s="54"/>
      <c r="V9" s="54"/>
      <c r="W9" s="54"/>
      <c r="X9" s="54"/>
      <c r="Y9" s="54"/>
      <c r="Z9" s="55"/>
      <c r="AA9" s="54"/>
      <c r="AB9" s="54"/>
      <c r="AC9" s="60"/>
      <c r="AD9" s="61"/>
    </row>
    <row r="10" spans="1:30" ht="15" customHeight="1" thickBot="1" x14ac:dyDescent="0.25">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2">
      <c r="A11" s="294" t="s">
        <v>14</v>
      </c>
      <c r="B11" s="295"/>
      <c r="C11" s="303" t="s">
        <v>15</v>
      </c>
      <c r="D11" s="304"/>
      <c r="E11" s="304"/>
      <c r="F11" s="304"/>
      <c r="G11" s="304"/>
      <c r="H11" s="304"/>
      <c r="I11" s="304"/>
      <c r="J11" s="304"/>
      <c r="K11" s="304"/>
      <c r="L11" s="304"/>
      <c r="M11" s="304"/>
      <c r="N11" s="304"/>
      <c r="O11" s="304"/>
      <c r="P11" s="304"/>
      <c r="Q11" s="304"/>
      <c r="R11" s="304"/>
      <c r="S11" s="304"/>
      <c r="T11" s="304"/>
      <c r="U11" s="304"/>
      <c r="V11" s="304"/>
      <c r="W11" s="304"/>
      <c r="X11" s="304"/>
      <c r="Y11" s="304"/>
      <c r="Z11" s="304"/>
      <c r="AA11" s="304"/>
      <c r="AB11" s="304"/>
      <c r="AC11" s="304"/>
      <c r="AD11" s="305"/>
    </row>
    <row r="12" spans="1:30" ht="15" customHeight="1" x14ac:dyDescent="0.2">
      <c r="A12" s="296"/>
      <c r="B12" s="297"/>
      <c r="C12" s="306"/>
      <c r="D12" s="307"/>
      <c r="E12" s="307"/>
      <c r="F12" s="307"/>
      <c r="G12" s="307"/>
      <c r="H12" s="307"/>
      <c r="I12" s="307"/>
      <c r="J12" s="307"/>
      <c r="K12" s="307"/>
      <c r="L12" s="307"/>
      <c r="M12" s="307"/>
      <c r="N12" s="307"/>
      <c r="O12" s="307"/>
      <c r="P12" s="307"/>
      <c r="Q12" s="307"/>
      <c r="R12" s="307"/>
      <c r="S12" s="307"/>
      <c r="T12" s="307"/>
      <c r="U12" s="307"/>
      <c r="V12" s="307"/>
      <c r="W12" s="307"/>
      <c r="X12" s="307"/>
      <c r="Y12" s="307"/>
      <c r="Z12" s="307"/>
      <c r="AA12" s="307"/>
      <c r="AB12" s="307"/>
      <c r="AC12" s="307"/>
      <c r="AD12" s="308"/>
    </row>
    <row r="13" spans="1:30" ht="15" customHeight="1" thickBot="1" x14ac:dyDescent="0.25">
      <c r="A13" s="298"/>
      <c r="B13" s="299"/>
      <c r="C13" s="309"/>
      <c r="D13" s="310"/>
      <c r="E13" s="310"/>
      <c r="F13" s="310"/>
      <c r="G13" s="310"/>
      <c r="H13" s="310"/>
      <c r="I13" s="310"/>
      <c r="J13" s="310"/>
      <c r="K13" s="310"/>
      <c r="L13" s="310"/>
      <c r="M13" s="310"/>
      <c r="N13" s="310"/>
      <c r="O13" s="310"/>
      <c r="P13" s="310"/>
      <c r="Q13" s="310"/>
      <c r="R13" s="310"/>
      <c r="S13" s="310"/>
      <c r="T13" s="310"/>
      <c r="U13" s="310"/>
      <c r="V13" s="310"/>
      <c r="W13" s="310"/>
      <c r="X13" s="310"/>
      <c r="Y13" s="310"/>
      <c r="Z13" s="310"/>
      <c r="AA13" s="310"/>
      <c r="AB13" s="310"/>
      <c r="AC13" s="310"/>
      <c r="AD13" s="311"/>
    </row>
    <row r="14" spans="1:30" ht="9" customHeight="1" thickBot="1" x14ac:dyDescent="0.2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25">
      <c r="A15" s="359" t="s">
        <v>16</v>
      </c>
      <c r="B15" s="360"/>
      <c r="C15" s="333" t="s">
        <v>17</v>
      </c>
      <c r="D15" s="334"/>
      <c r="E15" s="334"/>
      <c r="F15" s="334"/>
      <c r="G15" s="334"/>
      <c r="H15" s="334"/>
      <c r="I15" s="334"/>
      <c r="J15" s="334"/>
      <c r="K15" s="335"/>
      <c r="L15" s="283" t="s">
        <v>18</v>
      </c>
      <c r="M15" s="284"/>
      <c r="N15" s="284"/>
      <c r="O15" s="284"/>
      <c r="P15" s="284"/>
      <c r="Q15" s="285"/>
      <c r="R15" s="354" t="s">
        <v>19</v>
      </c>
      <c r="S15" s="355"/>
      <c r="T15" s="355"/>
      <c r="U15" s="355"/>
      <c r="V15" s="355"/>
      <c r="W15" s="355"/>
      <c r="X15" s="356"/>
      <c r="Y15" s="283" t="s">
        <v>20</v>
      </c>
      <c r="Z15" s="285"/>
      <c r="AA15" s="333" t="s">
        <v>21</v>
      </c>
      <c r="AB15" s="334"/>
      <c r="AC15" s="334"/>
      <c r="AD15" s="335"/>
    </row>
    <row r="16" spans="1:30" ht="9" customHeight="1" thickBot="1" x14ac:dyDescent="0.25">
      <c r="A16" s="59"/>
      <c r="B16" s="54"/>
      <c r="C16" s="361"/>
      <c r="D16" s="361"/>
      <c r="E16" s="361"/>
      <c r="F16" s="361"/>
      <c r="G16" s="361"/>
      <c r="H16" s="361"/>
      <c r="I16" s="361"/>
      <c r="J16" s="361"/>
      <c r="K16" s="361"/>
      <c r="L16" s="361"/>
      <c r="M16" s="361"/>
      <c r="N16" s="361"/>
      <c r="O16" s="361"/>
      <c r="P16" s="361"/>
      <c r="Q16" s="361"/>
      <c r="R16" s="361"/>
      <c r="S16" s="361"/>
      <c r="T16" s="361"/>
      <c r="U16" s="361"/>
      <c r="V16" s="361"/>
      <c r="W16" s="361"/>
      <c r="X16" s="361"/>
      <c r="Y16" s="361"/>
      <c r="Z16" s="361"/>
      <c r="AA16" s="361"/>
      <c r="AB16" s="361"/>
      <c r="AC16" s="73"/>
      <c r="AD16" s="74"/>
    </row>
    <row r="17" spans="1:41" s="76" customFormat="1" ht="37.5" customHeight="1" thickBot="1" x14ac:dyDescent="0.25">
      <c r="A17" s="359" t="s">
        <v>22</v>
      </c>
      <c r="B17" s="360"/>
      <c r="C17" s="362" t="s">
        <v>95</v>
      </c>
      <c r="D17" s="363"/>
      <c r="E17" s="363"/>
      <c r="F17" s="363"/>
      <c r="G17" s="363"/>
      <c r="H17" s="363"/>
      <c r="I17" s="363"/>
      <c r="J17" s="363"/>
      <c r="K17" s="363"/>
      <c r="L17" s="363"/>
      <c r="M17" s="363"/>
      <c r="N17" s="363"/>
      <c r="O17" s="363"/>
      <c r="P17" s="363"/>
      <c r="Q17" s="364"/>
      <c r="R17" s="283" t="s">
        <v>24</v>
      </c>
      <c r="S17" s="284"/>
      <c r="T17" s="284"/>
      <c r="U17" s="284"/>
      <c r="V17" s="285"/>
      <c r="W17" s="443">
        <v>2</v>
      </c>
      <c r="X17" s="444"/>
      <c r="Y17" s="284" t="s">
        <v>25</v>
      </c>
      <c r="Z17" s="284"/>
      <c r="AA17" s="284"/>
      <c r="AB17" s="285"/>
      <c r="AC17" s="256">
        <v>0.15</v>
      </c>
      <c r="AD17" s="257"/>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25">
      <c r="A19" s="283" t="s">
        <v>26</v>
      </c>
      <c r="B19" s="284"/>
      <c r="C19" s="284"/>
      <c r="D19" s="284"/>
      <c r="E19" s="284"/>
      <c r="F19" s="284"/>
      <c r="G19" s="284"/>
      <c r="H19" s="284"/>
      <c r="I19" s="284"/>
      <c r="J19" s="284"/>
      <c r="K19" s="284"/>
      <c r="L19" s="284"/>
      <c r="M19" s="284"/>
      <c r="N19" s="284"/>
      <c r="O19" s="284"/>
      <c r="P19" s="284"/>
      <c r="Q19" s="284"/>
      <c r="R19" s="284"/>
      <c r="S19" s="284"/>
      <c r="T19" s="284"/>
      <c r="U19" s="284"/>
      <c r="V19" s="284"/>
      <c r="W19" s="284"/>
      <c r="X19" s="284"/>
      <c r="Y19" s="284"/>
      <c r="Z19" s="284"/>
      <c r="AA19" s="284"/>
      <c r="AB19" s="284"/>
      <c r="AC19" s="284"/>
      <c r="AD19" s="285"/>
      <c r="AE19" s="83"/>
      <c r="AF19" s="83"/>
    </row>
    <row r="20" spans="1:41" ht="32.25" customHeight="1" thickBot="1" x14ac:dyDescent="0.25">
      <c r="A20" s="82"/>
      <c r="B20" s="60"/>
      <c r="C20" s="289" t="s">
        <v>27</v>
      </c>
      <c r="D20" s="290"/>
      <c r="E20" s="290"/>
      <c r="F20" s="290"/>
      <c r="G20" s="290"/>
      <c r="H20" s="290"/>
      <c r="I20" s="290"/>
      <c r="J20" s="290"/>
      <c r="K20" s="290"/>
      <c r="L20" s="290"/>
      <c r="M20" s="290"/>
      <c r="N20" s="290"/>
      <c r="O20" s="290"/>
      <c r="P20" s="291"/>
      <c r="Q20" s="286" t="s">
        <v>28</v>
      </c>
      <c r="R20" s="287"/>
      <c r="S20" s="287"/>
      <c r="T20" s="287"/>
      <c r="U20" s="287"/>
      <c r="V20" s="287"/>
      <c r="W20" s="287"/>
      <c r="X20" s="287"/>
      <c r="Y20" s="287"/>
      <c r="Z20" s="287"/>
      <c r="AA20" s="287"/>
      <c r="AB20" s="287"/>
      <c r="AC20" s="287"/>
      <c r="AD20" s="288"/>
      <c r="AE20" s="83"/>
      <c r="AF20" s="83"/>
    </row>
    <row r="21" spans="1:41" ht="32.25" customHeight="1" thickBot="1" x14ac:dyDescent="0.25">
      <c r="A21" s="59"/>
      <c r="B21" s="54"/>
      <c r="C21" s="153" t="s">
        <v>29</v>
      </c>
      <c r="D21" s="154" t="s">
        <v>30</v>
      </c>
      <c r="E21" s="154" t="s">
        <v>31</v>
      </c>
      <c r="F21" s="154" t="s">
        <v>32</v>
      </c>
      <c r="G21" s="154" t="s">
        <v>33</v>
      </c>
      <c r="H21" s="154" t="s">
        <v>34</v>
      </c>
      <c r="I21" s="154" t="s">
        <v>35</v>
      </c>
      <c r="J21" s="154" t="s">
        <v>36</v>
      </c>
      <c r="K21" s="154" t="s">
        <v>37</v>
      </c>
      <c r="L21" s="154" t="s">
        <v>38</v>
      </c>
      <c r="M21" s="154" t="s">
        <v>39</v>
      </c>
      <c r="N21" s="154" t="s">
        <v>40</v>
      </c>
      <c r="O21" s="154" t="s">
        <v>41</v>
      </c>
      <c r="P21" s="155" t="s">
        <v>42</v>
      </c>
      <c r="Q21" s="153" t="s">
        <v>29</v>
      </c>
      <c r="R21" s="154" t="s">
        <v>30</v>
      </c>
      <c r="S21" s="154" t="s">
        <v>31</v>
      </c>
      <c r="T21" s="154" t="s">
        <v>32</v>
      </c>
      <c r="U21" s="154" t="s">
        <v>33</v>
      </c>
      <c r="V21" s="154" t="s">
        <v>34</v>
      </c>
      <c r="W21" s="154" t="s">
        <v>35</v>
      </c>
      <c r="X21" s="154" t="s">
        <v>36</v>
      </c>
      <c r="Y21" s="154" t="s">
        <v>37</v>
      </c>
      <c r="Z21" s="154" t="s">
        <v>38</v>
      </c>
      <c r="AA21" s="154" t="s">
        <v>39</v>
      </c>
      <c r="AB21" s="154" t="s">
        <v>40</v>
      </c>
      <c r="AC21" s="154" t="s">
        <v>41</v>
      </c>
      <c r="AD21" s="155" t="s">
        <v>42</v>
      </c>
      <c r="AE21" s="3"/>
      <c r="AF21" s="3"/>
    </row>
    <row r="22" spans="1:41" ht="32.25" customHeight="1" x14ac:dyDescent="0.2">
      <c r="A22" s="292" t="s">
        <v>43</v>
      </c>
      <c r="B22" s="293"/>
      <c r="C22" s="175"/>
      <c r="D22" s="173"/>
      <c r="E22" s="173"/>
      <c r="F22" s="173"/>
      <c r="G22" s="173"/>
      <c r="H22" s="173"/>
      <c r="I22" s="173"/>
      <c r="J22" s="173"/>
      <c r="K22" s="173"/>
      <c r="L22" s="173"/>
      <c r="M22" s="173"/>
      <c r="N22" s="173"/>
      <c r="O22" s="173">
        <f>SUM(C22:N22)</f>
        <v>0</v>
      </c>
      <c r="P22" s="176"/>
      <c r="Q22" s="218">
        <v>315271250</v>
      </c>
      <c r="R22" s="169"/>
      <c r="S22" s="169"/>
      <c r="T22" s="169">
        <f>30410000+1650000</f>
        <v>32060000</v>
      </c>
      <c r="U22" s="169">
        <v>20000000</v>
      </c>
      <c r="V22" s="169"/>
      <c r="W22" s="169"/>
      <c r="X22" s="169">
        <v>1083214</v>
      </c>
      <c r="Y22" s="169"/>
      <c r="Z22" s="169"/>
      <c r="AA22" s="169"/>
      <c r="AB22" s="169"/>
      <c r="AC22" s="169">
        <f>SUM(Q22:AB22)</f>
        <v>368414464</v>
      </c>
      <c r="AD22" s="180"/>
      <c r="AE22" s="3"/>
      <c r="AF22" s="3"/>
    </row>
    <row r="23" spans="1:41" ht="32.25" customHeight="1" x14ac:dyDescent="0.2">
      <c r="A23" s="262" t="s">
        <v>44</v>
      </c>
      <c r="B23" s="263"/>
      <c r="C23" s="170"/>
      <c r="D23" s="169"/>
      <c r="E23" s="169"/>
      <c r="F23" s="169"/>
      <c r="G23" s="169"/>
      <c r="H23" s="169"/>
      <c r="I23" s="169"/>
      <c r="J23" s="169"/>
      <c r="K23" s="169"/>
      <c r="L23" s="169"/>
      <c r="M23" s="169"/>
      <c r="N23" s="169"/>
      <c r="O23" s="169">
        <f>SUM(C23:N23)</f>
        <v>0</v>
      </c>
      <c r="P23" s="188" t="str">
        <f>IFERROR(O23/(SUMIF(C23:N23,"&gt;0",C22:N22))," ")</f>
        <v xml:space="preserve"> </v>
      </c>
      <c r="Q23" s="218">
        <v>315271250</v>
      </c>
      <c r="R23" s="220"/>
      <c r="S23" s="220"/>
      <c r="T23" s="220"/>
      <c r="U23" s="220"/>
      <c r="V23" s="220"/>
      <c r="W23" s="220"/>
      <c r="X23" s="220"/>
      <c r="Y23" s="220"/>
      <c r="Z23" s="220"/>
      <c r="AA23" s="220"/>
      <c r="AB23" s="220"/>
      <c r="AC23" s="169">
        <f>SUM(Q23:AB23)</f>
        <v>315271250</v>
      </c>
      <c r="AD23" s="178" t="str">
        <f>IFERROR(AC22/(SUMIF(Q22:AB22,"&gt;0",#REF!))," ")</f>
        <v xml:space="preserve"> </v>
      </c>
      <c r="AE23" s="3"/>
      <c r="AF23" s="3"/>
    </row>
    <row r="24" spans="1:41" ht="32.25" customHeight="1" x14ac:dyDescent="0.2">
      <c r="A24" s="262" t="s">
        <v>45</v>
      </c>
      <c r="B24" s="263"/>
      <c r="C24" s="170"/>
      <c r="D24" s="169">
        <f>7804232+2750000+687500+729666+519000+29364110</f>
        <v>41854508</v>
      </c>
      <c r="E24" s="169">
        <v>519000</v>
      </c>
      <c r="F24" s="169">
        <f>519000+132530+10000000</f>
        <v>10651530</v>
      </c>
      <c r="G24" s="169"/>
      <c r="H24" s="169"/>
      <c r="I24" s="169"/>
      <c r="J24" s="169"/>
      <c r="K24" s="169"/>
      <c r="L24" s="169"/>
      <c r="M24" s="169"/>
      <c r="N24" s="169"/>
      <c r="O24" s="169">
        <f>SUM(C24:N24)</f>
        <v>53025038</v>
      </c>
      <c r="P24" s="174"/>
      <c r="Q24" s="170"/>
      <c r="R24" s="223">
        <v>14833750</v>
      </c>
      <c r="S24" s="169">
        <v>27312500</v>
      </c>
      <c r="T24" s="169">
        <v>27312500</v>
      </c>
      <c r="U24" s="169">
        <v>27312500</v>
      </c>
      <c r="V24" s="169">
        <v>60428750</v>
      </c>
      <c r="W24" s="169">
        <v>30018750</v>
      </c>
      <c r="X24" s="169">
        <v>30018750</v>
      </c>
      <c r="Y24" s="169">
        <v>30018750</v>
      </c>
      <c r="Z24" s="169">
        <v>30379822</v>
      </c>
      <c r="AA24" s="169">
        <v>30379821</v>
      </c>
      <c r="AB24" s="169">
        <f>30018750+30379821</f>
        <v>60398571</v>
      </c>
      <c r="AC24" s="169">
        <f>SUM(Q24:AB24)</f>
        <v>368414464</v>
      </c>
      <c r="AD24" s="178"/>
      <c r="AE24" s="3"/>
      <c r="AF24" s="3"/>
    </row>
    <row r="25" spans="1:41" ht="32.25" customHeight="1" thickBot="1" x14ac:dyDescent="0.25">
      <c r="A25" s="264" t="s">
        <v>46</v>
      </c>
      <c r="B25" s="265"/>
      <c r="C25" s="171"/>
      <c r="D25" s="172">
        <v>11971398</v>
      </c>
      <c r="E25" s="172"/>
      <c r="F25" s="172"/>
      <c r="G25" s="172"/>
      <c r="H25" s="172"/>
      <c r="I25" s="172"/>
      <c r="J25" s="172"/>
      <c r="K25" s="172"/>
      <c r="L25" s="172"/>
      <c r="M25" s="172"/>
      <c r="N25" s="172"/>
      <c r="O25" s="172">
        <f>SUM(C25:N25)</f>
        <v>11971398</v>
      </c>
      <c r="P25" s="177">
        <f>IFERROR(O25/(SUMIF(C25:N25,"&gt;0",C24:N24))," ")</f>
        <v>0.28602410043859555</v>
      </c>
      <c r="Q25" s="171"/>
      <c r="R25" s="172">
        <v>13345583</v>
      </c>
      <c r="S25" s="172"/>
      <c r="T25" s="172"/>
      <c r="U25" s="172"/>
      <c r="V25" s="172"/>
      <c r="W25" s="172"/>
      <c r="X25" s="172"/>
      <c r="Y25" s="172"/>
      <c r="Z25" s="172"/>
      <c r="AA25" s="172"/>
      <c r="AB25" s="172"/>
      <c r="AC25" s="172">
        <f>SUM(Q25:AB25)</f>
        <v>13345583</v>
      </c>
      <c r="AD25" s="179">
        <f>IFERROR(AC25/(SUMIF(Q25:AB25,"&gt;0",Q24:AB24))," ")</f>
        <v>0.89967695289458161</v>
      </c>
      <c r="AE25" s="3"/>
      <c r="AF25" s="3"/>
    </row>
    <row r="26" spans="1:41" ht="32.25" customHeight="1" thickBo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row>
    <row r="27" spans="1:41" ht="33.950000000000003" customHeight="1" x14ac:dyDescent="0.2">
      <c r="A27" s="258" t="s">
        <v>47</v>
      </c>
      <c r="B27" s="259"/>
      <c r="C27" s="260"/>
      <c r="D27" s="260"/>
      <c r="E27" s="260"/>
      <c r="F27" s="260"/>
      <c r="G27" s="260"/>
      <c r="H27" s="260"/>
      <c r="I27" s="260"/>
      <c r="J27" s="260"/>
      <c r="K27" s="260"/>
      <c r="L27" s="260"/>
      <c r="M27" s="260"/>
      <c r="N27" s="260"/>
      <c r="O27" s="260"/>
      <c r="P27" s="260"/>
      <c r="Q27" s="260"/>
      <c r="R27" s="260"/>
      <c r="S27" s="260"/>
      <c r="T27" s="260"/>
      <c r="U27" s="260"/>
      <c r="V27" s="260"/>
      <c r="W27" s="260"/>
      <c r="X27" s="260"/>
      <c r="Y27" s="260"/>
      <c r="Z27" s="260"/>
      <c r="AA27" s="260"/>
      <c r="AB27" s="260"/>
      <c r="AC27" s="260"/>
      <c r="AD27" s="261"/>
    </row>
    <row r="28" spans="1:41" ht="15" customHeight="1" x14ac:dyDescent="0.2">
      <c r="A28" s="266" t="s">
        <v>48</v>
      </c>
      <c r="B28" s="268" t="s">
        <v>49</v>
      </c>
      <c r="C28" s="269"/>
      <c r="D28" s="263" t="s">
        <v>50</v>
      </c>
      <c r="E28" s="272"/>
      <c r="F28" s="272"/>
      <c r="G28" s="272"/>
      <c r="H28" s="272"/>
      <c r="I28" s="272"/>
      <c r="J28" s="272"/>
      <c r="K28" s="272"/>
      <c r="L28" s="272"/>
      <c r="M28" s="272"/>
      <c r="N28" s="272"/>
      <c r="O28" s="273"/>
      <c r="P28" s="274" t="s">
        <v>41</v>
      </c>
      <c r="Q28" s="274" t="s">
        <v>51</v>
      </c>
      <c r="R28" s="274"/>
      <c r="S28" s="274"/>
      <c r="T28" s="274"/>
      <c r="U28" s="274"/>
      <c r="V28" s="274"/>
      <c r="W28" s="274"/>
      <c r="X28" s="274"/>
      <c r="Y28" s="274"/>
      <c r="Z28" s="274"/>
      <c r="AA28" s="274"/>
      <c r="AB28" s="274"/>
      <c r="AC28" s="274"/>
      <c r="AD28" s="275"/>
    </row>
    <row r="29" spans="1:41" ht="27" customHeight="1" x14ac:dyDescent="0.2">
      <c r="A29" s="267"/>
      <c r="B29" s="270"/>
      <c r="C29" s="271"/>
      <c r="D29" s="88" t="s">
        <v>29</v>
      </c>
      <c r="E29" s="88" t="s">
        <v>30</v>
      </c>
      <c r="F29" s="88" t="s">
        <v>31</v>
      </c>
      <c r="G29" s="88" t="s">
        <v>32</v>
      </c>
      <c r="H29" s="88" t="s">
        <v>33</v>
      </c>
      <c r="I29" s="88" t="s">
        <v>34</v>
      </c>
      <c r="J29" s="88" t="s">
        <v>35</v>
      </c>
      <c r="K29" s="88" t="s">
        <v>36</v>
      </c>
      <c r="L29" s="88" t="s">
        <v>37</v>
      </c>
      <c r="M29" s="88" t="s">
        <v>38</v>
      </c>
      <c r="N29" s="88" t="s">
        <v>39</v>
      </c>
      <c r="O29" s="88" t="s">
        <v>40</v>
      </c>
      <c r="P29" s="273"/>
      <c r="Q29" s="274"/>
      <c r="R29" s="274"/>
      <c r="S29" s="274"/>
      <c r="T29" s="274"/>
      <c r="U29" s="274"/>
      <c r="V29" s="274"/>
      <c r="W29" s="274"/>
      <c r="X29" s="274"/>
      <c r="Y29" s="274"/>
      <c r="Z29" s="274"/>
      <c r="AA29" s="274"/>
      <c r="AB29" s="274"/>
      <c r="AC29" s="274"/>
      <c r="AD29" s="275"/>
    </row>
    <row r="30" spans="1:41" ht="62.25" customHeight="1" thickBot="1" x14ac:dyDescent="0.2">
      <c r="A30" s="190" t="str">
        <f>C17</f>
        <v>4 - Realizar el seguimiento de 2 Políticas Públicas lideradas por la Secretaría Distrital de la Mujer</v>
      </c>
      <c r="B30" s="276" t="s">
        <v>52</v>
      </c>
      <c r="C30" s="277"/>
      <c r="D30" s="89" t="s">
        <v>52</v>
      </c>
      <c r="E30" s="89" t="s">
        <v>52</v>
      </c>
      <c r="F30" s="89" t="s">
        <v>52</v>
      </c>
      <c r="G30" s="89" t="s">
        <v>52</v>
      </c>
      <c r="H30" s="89" t="s">
        <v>52</v>
      </c>
      <c r="I30" s="89" t="s">
        <v>52</v>
      </c>
      <c r="J30" s="89" t="s">
        <v>52</v>
      </c>
      <c r="K30" s="89" t="s">
        <v>52</v>
      </c>
      <c r="L30" s="89" t="s">
        <v>52</v>
      </c>
      <c r="M30" s="89" t="s">
        <v>52</v>
      </c>
      <c r="N30" s="89" t="s">
        <v>52</v>
      </c>
      <c r="O30" s="89" t="s">
        <v>52</v>
      </c>
      <c r="P30" s="86">
        <f>SUM(D30:O30)</f>
        <v>0</v>
      </c>
      <c r="Q30" s="278" t="s">
        <v>96</v>
      </c>
      <c r="R30" s="278"/>
      <c r="S30" s="278"/>
      <c r="T30" s="278"/>
      <c r="U30" s="278"/>
      <c r="V30" s="278"/>
      <c r="W30" s="278"/>
      <c r="X30" s="278"/>
      <c r="Y30" s="278"/>
      <c r="Z30" s="278"/>
      <c r="AA30" s="278"/>
      <c r="AB30" s="278"/>
      <c r="AC30" s="278"/>
      <c r="AD30" s="279"/>
    </row>
    <row r="31" spans="1:41" ht="45" customHeight="1" x14ac:dyDescent="0.2">
      <c r="A31" s="280" t="s">
        <v>54</v>
      </c>
      <c r="B31" s="281"/>
      <c r="C31" s="281"/>
      <c r="D31" s="281"/>
      <c r="E31" s="281"/>
      <c r="F31" s="281"/>
      <c r="G31" s="281"/>
      <c r="H31" s="281"/>
      <c r="I31" s="281"/>
      <c r="J31" s="281"/>
      <c r="K31" s="281"/>
      <c r="L31" s="281"/>
      <c r="M31" s="281"/>
      <c r="N31" s="281"/>
      <c r="O31" s="281"/>
      <c r="P31" s="281"/>
      <c r="Q31" s="281"/>
      <c r="R31" s="281"/>
      <c r="S31" s="281"/>
      <c r="T31" s="281"/>
      <c r="U31" s="281"/>
      <c r="V31" s="281"/>
      <c r="W31" s="281"/>
      <c r="X31" s="281"/>
      <c r="Y31" s="281"/>
      <c r="Z31" s="281"/>
      <c r="AA31" s="281"/>
      <c r="AB31" s="281"/>
      <c r="AC31" s="281"/>
      <c r="AD31" s="282"/>
    </row>
    <row r="32" spans="1:41" ht="23.25" customHeight="1" x14ac:dyDescent="0.2">
      <c r="A32" s="262" t="s">
        <v>55</v>
      </c>
      <c r="B32" s="274" t="s">
        <v>56</v>
      </c>
      <c r="C32" s="274" t="s">
        <v>49</v>
      </c>
      <c r="D32" s="274" t="s">
        <v>57</v>
      </c>
      <c r="E32" s="274"/>
      <c r="F32" s="274"/>
      <c r="G32" s="274"/>
      <c r="H32" s="274"/>
      <c r="I32" s="274"/>
      <c r="J32" s="274"/>
      <c r="K32" s="274"/>
      <c r="L32" s="274"/>
      <c r="M32" s="274"/>
      <c r="N32" s="274"/>
      <c r="O32" s="274"/>
      <c r="P32" s="274"/>
      <c r="Q32" s="274" t="s">
        <v>58</v>
      </c>
      <c r="R32" s="274"/>
      <c r="S32" s="274"/>
      <c r="T32" s="274"/>
      <c r="U32" s="274"/>
      <c r="V32" s="274"/>
      <c r="W32" s="274"/>
      <c r="X32" s="274"/>
      <c r="Y32" s="274"/>
      <c r="Z32" s="274"/>
      <c r="AA32" s="274"/>
      <c r="AB32" s="274"/>
      <c r="AC32" s="274"/>
      <c r="AD32" s="275"/>
      <c r="AG32" s="87"/>
      <c r="AH32" s="87"/>
      <c r="AI32" s="87"/>
      <c r="AJ32" s="87"/>
      <c r="AK32" s="87"/>
      <c r="AL32" s="87"/>
      <c r="AM32" s="87"/>
      <c r="AN32" s="87"/>
      <c r="AO32" s="87"/>
    </row>
    <row r="33" spans="1:41" ht="23.25" customHeight="1" x14ac:dyDescent="0.2">
      <c r="A33" s="262"/>
      <c r="B33" s="274"/>
      <c r="C33" s="365"/>
      <c r="D33" s="88" t="s">
        <v>29</v>
      </c>
      <c r="E33" s="88" t="s">
        <v>30</v>
      </c>
      <c r="F33" s="88" t="s">
        <v>31</v>
      </c>
      <c r="G33" s="88" t="s">
        <v>32</v>
      </c>
      <c r="H33" s="88" t="s">
        <v>33</v>
      </c>
      <c r="I33" s="88" t="s">
        <v>34</v>
      </c>
      <c r="J33" s="88" t="s">
        <v>35</v>
      </c>
      <c r="K33" s="88" t="s">
        <v>36</v>
      </c>
      <c r="L33" s="88" t="s">
        <v>37</v>
      </c>
      <c r="M33" s="88" t="s">
        <v>38</v>
      </c>
      <c r="N33" s="88" t="s">
        <v>39</v>
      </c>
      <c r="O33" s="88" t="s">
        <v>40</v>
      </c>
      <c r="P33" s="88" t="s">
        <v>41</v>
      </c>
      <c r="Q33" s="270" t="s">
        <v>59</v>
      </c>
      <c r="R33" s="366"/>
      <c r="S33" s="366"/>
      <c r="T33" s="366"/>
      <c r="U33" s="366"/>
      <c r="V33" s="271"/>
      <c r="W33" s="270" t="s">
        <v>60</v>
      </c>
      <c r="X33" s="366"/>
      <c r="Y33" s="366"/>
      <c r="Z33" s="271"/>
      <c r="AA33" s="270" t="s">
        <v>61</v>
      </c>
      <c r="AB33" s="366"/>
      <c r="AC33" s="366"/>
      <c r="AD33" s="367"/>
      <c r="AG33" s="87"/>
      <c r="AH33" s="87"/>
      <c r="AI33" s="87"/>
      <c r="AJ33" s="87"/>
      <c r="AK33" s="87"/>
      <c r="AL33" s="87"/>
      <c r="AM33" s="87"/>
      <c r="AN33" s="87"/>
      <c r="AO33" s="87"/>
    </row>
    <row r="34" spans="1:41" ht="75" customHeight="1" x14ac:dyDescent="0.15">
      <c r="A34" s="368" t="str">
        <f>A30</f>
        <v>4 - Realizar el seguimiento de 2 Políticas Públicas lideradas por la Secretaría Distrital de la Mujer</v>
      </c>
      <c r="B34" s="370">
        <v>0.15</v>
      </c>
      <c r="C34" s="90" t="s">
        <v>62</v>
      </c>
      <c r="D34" s="89">
        <v>2</v>
      </c>
      <c r="E34" s="89">
        <v>2</v>
      </c>
      <c r="F34" s="89">
        <v>2</v>
      </c>
      <c r="G34" s="89">
        <v>2</v>
      </c>
      <c r="H34" s="89">
        <v>2</v>
      </c>
      <c r="I34" s="89">
        <v>2</v>
      </c>
      <c r="J34" s="89">
        <v>2</v>
      </c>
      <c r="K34" s="89">
        <v>2</v>
      </c>
      <c r="L34" s="89">
        <v>2</v>
      </c>
      <c r="M34" s="89">
        <v>2</v>
      </c>
      <c r="N34" s="89">
        <v>2</v>
      </c>
      <c r="O34" s="89">
        <v>2</v>
      </c>
      <c r="P34" s="189">
        <v>2</v>
      </c>
      <c r="Q34" s="429" t="s">
        <v>97</v>
      </c>
      <c r="R34" s="430"/>
      <c r="S34" s="430"/>
      <c r="T34" s="430"/>
      <c r="U34" s="430"/>
      <c r="V34" s="431"/>
      <c r="W34" s="435" t="s">
        <v>98</v>
      </c>
      <c r="X34" s="436"/>
      <c r="Y34" s="436"/>
      <c r="Z34" s="437"/>
      <c r="AA34" s="435" t="s">
        <v>99</v>
      </c>
      <c r="AB34" s="436"/>
      <c r="AC34" s="436"/>
      <c r="AD34" s="441"/>
      <c r="AG34" s="87"/>
      <c r="AH34" s="87"/>
      <c r="AI34" s="87"/>
      <c r="AJ34" s="87"/>
      <c r="AK34" s="87"/>
      <c r="AL34" s="87"/>
      <c r="AM34" s="87"/>
      <c r="AN34" s="87"/>
      <c r="AO34" s="87"/>
    </row>
    <row r="35" spans="1:41" ht="93.75" customHeight="1" x14ac:dyDescent="0.15">
      <c r="A35" s="369"/>
      <c r="B35" s="371"/>
      <c r="C35" s="91" t="s">
        <v>65</v>
      </c>
      <c r="D35" s="89">
        <v>2</v>
      </c>
      <c r="E35" s="89">
        <v>2</v>
      </c>
      <c r="F35" s="92"/>
      <c r="G35" s="93"/>
      <c r="H35" s="93"/>
      <c r="I35" s="93"/>
      <c r="J35" s="93"/>
      <c r="K35" s="93"/>
      <c r="L35" s="93"/>
      <c r="M35" s="93"/>
      <c r="N35" s="93"/>
      <c r="O35" s="93"/>
      <c r="P35" s="189">
        <v>2</v>
      </c>
      <c r="Q35" s="432"/>
      <c r="R35" s="433"/>
      <c r="S35" s="433"/>
      <c r="T35" s="433"/>
      <c r="U35" s="433"/>
      <c r="V35" s="434"/>
      <c r="W35" s="438"/>
      <c r="X35" s="439"/>
      <c r="Y35" s="439"/>
      <c r="Z35" s="440"/>
      <c r="AA35" s="438"/>
      <c r="AB35" s="439"/>
      <c r="AC35" s="439"/>
      <c r="AD35" s="442"/>
      <c r="AE35" s="49"/>
      <c r="AG35" s="87"/>
      <c r="AH35" s="87"/>
      <c r="AI35" s="87"/>
      <c r="AJ35" s="87"/>
      <c r="AK35" s="87"/>
      <c r="AL35" s="87"/>
      <c r="AM35" s="87"/>
      <c r="AN35" s="87"/>
      <c r="AO35" s="87"/>
    </row>
    <row r="36" spans="1:41" ht="26.25" customHeight="1" x14ac:dyDescent="0.2">
      <c r="A36" s="292" t="s">
        <v>66</v>
      </c>
      <c r="B36" s="390" t="s">
        <v>67</v>
      </c>
      <c r="C36" s="392" t="s">
        <v>68</v>
      </c>
      <c r="D36" s="392"/>
      <c r="E36" s="392"/>
      <c r="F36" s="392"/>
      <c r="G36" s="392"/>
      <c r="H36" s="392"/>
      <c r="I36" s="392"/>
      <c r="J36" s="392"/>
      <c r="K36" s="392"/>
      <c r="L36" s="392"/>
      <c r="M36" s="392"/>
      <c r="N36" s="392"/>
      <c r="O36" s="392"/>
      <c r="P36" s="392"/>
      <c r="Q36" s="293" t="s">
        <v>100</v>
      </c>
      <c r="R36" s="393"/>
      <c r="S36" s="393"/>
      <c r="T36" s="393"/>
      <c r="U36" s="393"/>
      <c r="V36" s="393"/>
      <c r="W36" s="393"/>
      <c r="X36" s="393"/>
      <c r="Y36" s="393"/>
      <c r="Z36" s="393"/>
      <c r="AA36" s="393"/>
      <c r="AB36" s="393"/>
      <c r="AC36" s="393"/>
      <c r="AD36" s="394"/>
      <c r="AG36" s="87"/>
      <c r="AH36" s="87"/>
      <c r="AI36" s="87"/>
      <c r="AJ36" s="87"/>
      <c r="AK36" s="87"/>
      <c r="AL36" s="87"/>
      <c r="AM36" s="87"/>
      <c r="AN36" s="87"/>
      <c r="AO36" s="87"/>
    </row>
    <row r="37" spans="1:41" ht="26.25" customHeight="1" x14ac:dyDescent="0.15">
      <c r="A37" s="262"/>
      <c r="B37" s="391"/>
      <c r="C37" s="88" t="s">
        <v>70</v>
      </c>
      <c r="D37" s="88" t="s">
        <v>71</v>
      </c>
      <c r="E37" s="88" t="s">
        <v>72</v>
      </c>
      <c r="F37" s="88" t="s">
        <v>73</v>
      </c>
      <c r="G37" s="88" t="s">
        <v>74</v>
      </c>
      <c r="H37" s="88" t="s">
        <v>75</v>
      </c>
      <c r="I37" s="88" t="s">
        <v>76</v>
      </c>
      <c r="J37" s="88" t="s">
        <v>77</v>
      </c>
      <c r="K37" s="88" t="s">
        <v>78</v>
      </c>
      <c r="L37" s="88" t="s">
        <v>79</v>
      </c>
      <c r="M37" s="88" t="s">
        <v>80</v>
      </c>
      <c r="N37" s="88" t="s">
        <v>81</v>
      </c>
      <c r="O37" s="88" t="s">
        <v>82</v>
      </c>
      <c r="P37" s="88" t="s">
        <v>83</v>
      </c>
      <c r="Q37" s="263" t="s">
        <v>84</v>
      </c>
      <c r="R37" s="272"/>
      <c r="S37" s="272"/>
      <c r="T37" s="272"/>
      <c r="U37" s="272"/>
      <c r="V37" s="272"/>
      <c r="W37" s="272"/>
      <c r="X37" s="272"/>
      <c r="Y37" s="272"/>
      <c r="Z37" s="272"/>
      <c r="AA37" s="272"/>
      <c r="AB37" s="272"/>
      <c r="AC37" s="272"/>
      <c r="AD37" s="395"/>
      <c r="AG37" s="94"/>
      <c r="AH37" s="94"/>
      <c r="AI37" s="94"/>
      <c r="AJ37" s="94"/>
      <c r="AK37" s="94"/>
      <c r="AL37" s="94"/>
      <c r="AM37" s="94"/>
      <c r="AN37" s="94"/>
      <c r="AO37" s="94"/>
    </row>
    <row r="38" spans="1:41" ht="72.75" customHeight="1" x14ac:dyDescent="0.15">
      <c r="A38" s="396" t="s">
        <v>101</v>
      </c>
      <c r="B38" s="398">
        <v>6</v>
      </c>
      <c r="C38" s="90" t="s">
        <v>62</v>
      </c>
      <c r="D38" s="95">
        <v>0.05</v>
      </c>
      <c r="E38" s="95">
        <v>0.08</v>
      </c>
      <c r="F38" s="95">
        <v>0.08</v>
      </c>
      <c r="G38" s="95">
        <v>0.09</v>
      </c>
      <c r="H38" s="95">
        <v>0.08</v>
      </c>
      <c r="I38" s="95">
        <v>0.08</v>
      </c>
      <c r="J38" s="95">
        <v>0.09</v>
      </c>
      <c r="K38" s="95">
        <v>0.09</v>
      </c>
      <c r="L38" s="95">
        <v>0.09</v>
      </c>
      <c r="M38" s="95">
        <v>0.09</v>
      </c>
      <c r="N38" s="95">
        <v>0.09</v>
      </c>
      <c r="O38" s="95">
        <v>0.09</v>
      </c>
      <c r="P38" s="96">
        <f t="shared" ref="P38:P43" si="0">SUM(D38:O38)</f>
        <v>0.99999999999999989</v>
      </c>
      <c r="Q38" s="422" t="s">
        <v>102</v>
      </c>
      <c r="R38" s="423"/>
      <c r="S38" s="423"/>
      <c r="T38" s="423"/>
      <c r="U38" s="423"/>
      <c r="V38" s="423"/>
      <c r="W38" s="423"/>
      <c r="X38" s="423"/>
      <c r="Y38" s="423"/>
      <c r="Z38" s="423"/>
      <c r="AA38" s="423"/>
      <c r="AB38" s="423"/>
      <c r="AC38" s="423"/>
      <c r="AD38" s="424"/>
      <c r="AE38" s="97"/>
      <c r="AG38" s="98"/>
      <c r="AH38" s="98"/>
      <c r="AI38" s="98"/>
      <c r="AJ38" s="98"/>
      <c r="AK38" s="98"/>
      <c r="AL38" s="98"/>
      <c r="AM38" s="98"/>
      <c r="AN38" s="98"/>
      <c r="AO38" s="98"/>
    </row>
    <row r="39" spans="1:41" ht="63" customHeight="1" x14ac:dyDescent="0.15">
      <c r="A39" s="397"/>
      <c r="B39" s="399"/>
      <c r="C39" s="99" t="s">
        <v>65</v>
      </c>
      <c r="D39" s="100">
        <v>0.05</v>
      </c>
      <c r="E39" s="100">
        <v>0.08</v>
      </c>
      <c r="F39" s="100"/>
      <c r="G39" s="100"/>
      <c r="H39" s="100"/>
      <c r="I39" s="100"/>
      <c r="J39" s="100"/>
      <c r="K39" s="100"/>
      <c r="L39" s="100"/>
      <c r="M39" s="100"/>
      <c r="N39" s="100"/>
      <c r="O39" s="100"/>
      <c r="P39" s="101">
        <f t="shared" si="0"/>
        <v>0.13</v>
      </c>
      <c r="Q39" s="425"/>
      <c r="R39" s="426"/>
      <c r="S39" s="426"/>
      <c r="T39" s="426"/>
      <c r="U39" s="426"/>
      <c r="V39" s="426"/>
      <c r="W39" s="426"/>
      <c r="X39" s="426"/>
      <c r="Y39" s="426"/>
      <c r="Z39" s="426"/>
      <c r="AA39" s="426"/>
      <c r="AB39" s="426"/>
      <c r="AC39" s="426"/>
      <c r="AD39" s="427"/>
      <c r="AE39" s="97"/>
    </row>
    <row r="40" spans="1:41" ht="51" customHeight="1" x14ac:dyDescent="0.15">
      <c r="A40" s="397" t="s">
        <v>103</v>
      </c>
      <c r="B40" s="408">
        <v>6</v>
      </c>
      <c r="C40" s="102" t="s">
        <v>62</v>
      </c>
      <c r="D40" s="95">
        <v>0.05</v>
      </c>
      <c r="E40" s="95">
        <v>0.08</v>
      </c>
      <c r="F40" s="95">
        <v>0.08</v>
      </c>
      <c r="G40" s="95">
        <v>0.09</v>
      </c>
      <c r="H40" s="95">
        <v>0.08</v>
      </c>
      <c r="I40" s="95">
        <v>0.08</v>
      </c>
      <c r="J40" s="95">
        <v>0.09</v>
      </c>
      <c r="K40" s="95">
        <v>0.09</v>
      </c>
      <c r="L40" s="95">
        <v>0.09</v>
      </c>
      <c r="M40" s="95">
        <v>0.09</v>
      </c>
      <c r="N40" s="95">
        <v>0.09</v>
      </c>
      <c r="O40" s="95">
        <v>0.09</v>
      </c>
      <c r="P40" s="101">
        <f t="shared" si="0"/>
        <v>0.99999999999999989</v>
      </c>
      <c r="Q40" s="422" t="s">
        <v>104</v>
      </c>
      <c r="R40" s="423"/>
      <c r="S40" s="423"/>
      <c r="T40" s="423"/>
      <c r="U40" s="423"/>
      <c r="V40" s="423"/>
      <c r="W40" s="423"/>
      <c r="X40" s="423"/>
      <c r="Y40" s="423"/>
      <c r="Z40" s="423"/>
      <c r="AA40" s="423"/>
      <c r="AB40" s="423"/>
      <c r="AC40" s="423"/>
      <c r="AD40" s="424"/>
      <c r="AE40" s="97"/>
    </row>
    <row r="41" spans="1:41" ht="38.1" customHeight="1" x14ac:dyDescent="0.15">
      <c r="A41" s="397"/>
      <c r="B41" s="399"/>
      <c r="C41" s="99" t="s">
        <v>65</v>
      </c>
      <c r="D41" s="100">
        <v>0.05</v>
      </c>
      <c r="E41" s="100">
        <v>0.08</v>
      </c>
      <c r="F41" s="100"/>
      <c r="G41" s="100"/>
      <c r="H41" s="100"/>
      <c r="I41" s="100"/>
      <c r="J41" s="100"/>
      <c r="K41" s="100"/>
      <c r="L41" s="104"/>
      <c r="M41" s="104"/>
      <c r="N41" s="104"/>
      <c r="O41" s="104"/>
      <c r="P41" s="101">
        <f t="shared" si="0"/>
        <v>0.13</v>
      </c>
      <c r="Q41" s="425"/>
      <c r="R41" s="426"/>
      <c r="S41" s="426"/>
      <c r="T41" s="426"/>
      <c r="U41" s="426"/>
      <c r="V41" s="426"/>
      <c r="W41" s="426"/>
      <c r="X41" s="426"/>
      <c r="Y41" s="426"/>
      <c r="Z41" s="426"/>
      <c r="AA41" s="426"/>
      <c r="AB41" s="426"/>
      <c r="AC41" s="426"/>
      <c r="AD41" s="427"/>
      <c r="AE41" s="97"/>
    </row>
    <row r="42" spans="1:41" ht="32.1" customHeight="1" x14ac:dyDescent="0.15">
      <c r="A42" s="413" t="s">
        <v>105</v>
      </c>
      <c r="B42" s="408">
        <v>3</v>
      </c>
      <c r="C42" s="102" t="s">
        <v>62</v>
      </c>
      <c r="D42" s="103">
        <v>0</v>
      </c>
      <c r="E42" s="103">
        <v>0</v>
      </c>
      <c r="F42" s="103">
        <v>0</v>
      </c>
      <c r="G42" s="103">
        <v>0.1</v>
      </c>
      <c r="H42" s="103">
        <v>0.25</v>
      </c>
      <c r="I42" s="103">
        <v>0.25</v>
      </c>
      <c r="J42" s="103">
        <v>0.2</v>
      </c>
      <c r="K42" s="103">
        <v>0.2</v>
      </c>
      <c r="L42" s="103">
        <v>0</v>
      </c>
      <c r="M42" s="103">
        <v>0</v>
      </c>
      <c r="N42" s="103">
        <v>0</v>
      </c>
      <c r="O42" s="103">
        <v>0</v>
      </c>
      <c r="P42" s="101">
        <f t="shared" si="0"/>
        <v>1</v>
      </c>
      <c r="Q42" s="428" t="s">
        <v>523</v>
      </c>
      <c r="R42" s="428"/>
      <c r="S42" s="428"/>
      <c r="T42" s="428"/>
      <c r="U42" s="428"/>
      <c r="V42" s="428"/>
      <c r="W42" s="428"/>
      <c r="X42" s="428"/>
      <c r="Y42" s="428"/>
      <c r="Z42" s="428"/>
      <c r="AA42" s="428"/>
      <c r="AB42" s="428"/>
      <c r="AC42" s="428"/>
      <c r="AD42" s="428"/>
      <c r="AE42" s="97"/>
    </row>
    <row r="43" spans="1:41" ht="32.1" customHeight="1" x14ac:dyDescent="0.15">
      <c r="A43" s="396"/>
      <c r="B43" s="399"/>
      <c r="C43" s="99" t="s">
        <v>65</v>
      </c>
      <c r="D43" s="100">
        <v>0</v>
      </c>
      <c r="E43" s="100">
        <v>0</v>
      </c>
      <c r="F43" s="100"/>
      <c r="G43" s="100"/>
      <c r="H43" s="100"/>
      <c r="I43" s="100"/>
      <c r="J43" s="100"/>
      <c r="K43" s="100"/>
      <c r="L43" s="104"/>
      <c r="M43" s="104"/>
      <c r="N43" s="104"/>
      <c r="O43" s="104"/>
      <c r="P43" s="101">
        <f t="shared" si="0"/>
        <v>0</v>
      </c>
      <c r="Q43" s="428"/>
      <c r="R43" s="428"/>
      <c r="S43" s="428"/>
      <c r="T43" s="428"/>
      <c r="U43" s="428"/>
      <c r="V43" s="428"/>
      <c r="W43" s="428"/>
      <c r="X43" s="428"/>
      <c r="Y43" s="428"/>
      <c r="Z43" s="428"/>
      <c r="AA43" s="428"/>
      <c r="AB43" s="428"/>
      <c r="AC43" s="428"/>
      <c r="AD43" s="428"/>
      <c r="AE43" s="97"/>
    </row>
    <row r="44" spans="1:41" x14ac:dyDescent="0.2">
      <c r="A44" s="50" t="s">
        <v>94</v>
      </c>
    </row>
  </sheetData>
  <mergeCells count="77">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A40:A41"/>
    <mergeCell ref="B40:B41"/>
    <mergeCell ref="Q40:AD41"/>
    <mergeCell ref="A42:A43"/>
    <mergeCell ref="B42:B43"/>
    <mergeCell ref="Q42:AD43"/>
  </mergeCells>
  <dataValidations count="3">
    <dataValidation type="textLength" operator="lessThanOrEqual" allowBlank="1" showInputMessage="1" showErrorMessage="1" errorTitle="Máximo 2.000 caracteres" error="Máximo 2.000 caracteres" sqref="AA34 Q34 W34 Q38:AD43"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scale="28" fitToHeight="0" orientation="landscape"/>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6"/>
  <sheetViews>
    <sheetView showGridLines="0" topLeftCell="C39" zoomScale="62" zoomScaleNormal="50" workbookViewId="0">
      <selection activeCell="C46" sqref="C46"/>
    </sheetView>
  </sheetViews>
  <sheetFormatPr defaultColWidth="10.76171875" defaultRowHeight="15" x14ac:dyDescent="0.2"/>
  <cols>
    <col min="1" max="1" width="44.79296875" style="50" customWidth="1"/>
    <col min="2" max="2" width="15.46875" style="50" customWidth="1"/>
    <col min="3" max="3" width="16.0078125" style="50" customWidth="1"/>
    <col min="4" max="13" width="15.46875" style="50" customWidth="1"/>
    <col min="14" max="24" width="16.140625" style="50" customWidth="1"/>
    <col min="25" max="30" width="13.71875" style="50" customWidth="1"/>
    <col min="31" max="31" width="6.45703125" style="50" bestFit="1" customWidth="1"/>
    <col min="32" max="32" width="22.8671875" style="50" customWidth="1"/>
    <col min="33" max="33" width="18.4296875" style="50" bestFit="1" customWidth="1"/>
    <col min="34" max="34" width="8.47265625" style="50" customWidth="1"/>
    <col min="35" max="35" width="18.4296875" style="50" bestFit="1" customWidth="1"/>
    <col min="36" max="36" width="5.51171875" style="50" customWidth="1"/>
    <col min="37" max="37" width="18.4296875" style="50" bestFit="1" customWidth="1"/>
    <col min="38" max="38" width="4.4375" style="50" customWidth="1"/>
    <col min="39" max="39" width="23" style="50" bestFit="1" customWidth="1"/>
    <col min="40" max="40" width="10.76171875" style="50"/>
    <col min="41" max="41" width="18.4296875" style="50" bestFit="1" customWidth="1"/>
    <col min="42" max="42" width="16.140625" style="50" customWidth="1"/>
    <col min="43" max="16384" width="10.76171875" style="50"/>
  </cols>
  <sheetData>
    <row r="1" spans="1:30" ht="32.25" customHeight="1" x14ac:dyDescent="0.2">
      <c r="A1" s="336"/>
      <c r="B1" s="339" t="s">
        <v>0</v>
      </c>
      <c r="C1" s="340"/>
      <c r="D1" s="340"/>
      <c r="E1" s="340"/>
      <c r="F1" s="340"/>
      <c r="G1" s="340"/>
      <c r="H1" s="340"/>
      <c r="I1" s="340"/>
      <c r="J1" s="340"/>
      <c r="K1" s="340"/>
      <c r="L1" s="340"/>
      <c r="M1" s="340"/>
      <c r="N1" s="340"/>
      <c r="O1" s="340"/>
      <c r="P1" s="340"/>
      <c r="Q1" s="340"/>
      <c r="R1" s="340"/>
      <c r="S1" s="340"/>
      <c r="T1" s="340"/>
      <c r="U1" s="340"/>
      <c r="V1" s="340"/>
      <c r="W1" s="340"/>
      <c r="X1" s="340"/>
      <c r="Y1" s="340"/>
      <c r="Z1" s="340"/>
      <c r="AA1" s="341"/>
      <c r="AB1" s="342" t="s">
        <v>1</v>
      </c>
      <c r="AC1" s="343"/>
      <c r="AD1" s="344"/>
    </row>
    <row r="2" spans="1:30" ht="30.75" customHeight="1" x14ac:dyDescent="0.2">
      <c r="A2" s="337"/>
      <c r="B2" s="345" t="s">
        <v>2</v>
      </c>
      <c r="C2" s="346"/>
      <c r="D2" s="346"/>
      <c r="E2" s="346"/>
      <c r="F2" s="346"/>
      <c r="G2" s="346"/>
      <c r="H2" s="346"/>
      <c r="I2" s="346"/>
      <c r="J2" s="346"/>
      <c r="K2" s="346"/>
      <c r="L2" s="346"/>
      <c r="M2" s="346"/>
      <c r="N2" s="346"/>
      <c r="O2" s="346"/>
      <c r="P2" s="346"/>
      <c r="Q2" s="346"/>
      <c r="R2" s="346"/>
      <c r="S2" s="346"/>
      <c r="T2" s="346"/>
      <c r="U2" s="346"/>
      <c r="V2" s="346"/>
      <c r="W2" s="346"/>
      <c r="X2" s="346"/>
      <c r="Y2" s="346"/>
      <c r="Z2" s="346"/>
      <c r="AA2" s="347"/>
      <c r="AB2" s="348" t="s">
        <v>3</v>
      </c>
      <c r="AC2" s="349"/>
      <c r="AD2" s="350"/>
    </row>
    <row r="3" spans="1:30" ht="24" customHeight="1" x14ac:dyDescent="0.2">
      <c r="A3" s="337"/>
      <c r="B3" s="306" t="s">
        <v>4</v>
      </c>
      <c r="C3" s="307"/>
      <c r="D3" s="307"/>
      <c r="E3" s="307"/>
      <c r="F3" s="307"/>
      <c r="G3" s="307"/>
      <c r="H3" s="307"/>
      <c r="I3" s="307"/>
      <c r="J3" s="307"/>
      <c r="K3" s="307"/>
      <c r="L3" s="307"/>
      <c r="M3" s="307"/>
      <c r="N3" s="307"/>
      <c r="O3" s="307"/>
      <c r="P3" s="307"/>
      <c r="Q3" s="307"/>
      <c r="R3" s="307"/>
      <c r="S3" s="307"/>
      <c r="T3" s="307"/>
      <c r="U3" s="307"/>
      <c r="V3" s="307"/>
      <c r="W3" s="307"/>
      <c r="X3" s="307"/>
      <c r="Y3" s="307"/>
      <c r="Z3" s="307"/>
      <c r="AA3" s="308"/>
      <c r="AB3" s="348" t="s">
        <v>5</v>
      </c>
      <c r="AC3" s="349"/>
      <c r="AD3" s="350"/>
    </row>
    <row r="4" spans="1:30" ht="21.95" customHeight="1" thickBot="1" x14ac:dyDescent="0.25">
      <c r="A4" s="338"/>
      <c r="B4" s="309"/>
      <c r="C4" s="310"/>
      <c r="D4" s="310"/>
      <c r="E4" s="310"/>
      <c r="F4" s="310"/>
      <c r="G4" s="310"/>
      <c r="H4" s="310"/>
      <c r="I4" s="310"/>
      <c r="J4" s="310"/>
      <c r="K4" s="310"/>
      <c r="L4" s="310"/>
      <c r="M4" s="310"/>
      <c r="N4" s="310"/>
      <c r="O4" s="310"/>
      <c r="P4" s="310"/>
      <c r="Q4" s="310"/>
      <c r="R4" s="310"/>
      <c r="S4" s="310"/>
      <c r="T4" s="310"/>
      <c r="U4" s="310"/>
      <c r="V4" s="310"/>
      <c r="W4" s="310"/>
      <c r="X4" s="310"/>
      <c r="Y4" s="310"/>
      <c r="Z4" s="310"/>
      <c r="AA4" s="311"/>
      <c r="AB4" s="351" t="s">
        <v>6</v>
      </c>
      <c r="AC4" s="352"/>
      <c r="AD4" s="353"/>
    </row>
    <row r="5" spans="1:30" ht="9" customHeight="1" thickBot="1" x14ac:dyDescent="0.2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
      <c r="A7" s="294" t="s">
        <v>7</v>
      </c>
      <c r="B7" s="295"/>
      <c r="C7" s="300"/>
      <c r="D7" s="294" t="s">
        <v>8</v>
      </c>
      <c r="E7" s="312"/>
      <c r="F7" s="312"/>
      <c r="G7" s="312"/>
      <c r="H7" s="295"/>
      <c r="I7" s="315">
        <v>44623</v>
      </c>
      <c r="J7" s="316"/>
      <c r="K7" s="294" t="s">
        <v>9</v>
      </c>
      <c r="L7" s="295"/>
      <c r="M7" s="331" t="s">
        <v>10</v>
      </c>
      <c r="N7" s="332"/>
      <c r="O7" s="321"/>
      <c r="P7" s="322"/>
      <c r="Q7" s="54"/>
      <c r="R7" s="54"/>
      <c r="S7" s="54"/>
      <c r="T7" s="54"/>
      <c r="U7" s="54"/>
      <c r="V7" s="54"/>
      <c r="W7" s="54"/>
      <c r="X7" s="54"/>
      <c r="Y7" s="54"/>
      <c r="Z7" s="55"/>
      <c r="AA7" s="54"/>
      <c r="AB7" s="54"/>
      <c r="AC7" s="60"/>
      <c r="AD7" s="61"/>
    </row>
    <row r="8" spans="1:30" x14ac:dyDescent="0.2">
      <c r="A8" s="296"/>
      <c r="B8" s="297"/>
      <c r="C8" s="301"/>
      <c r="D8" s="296"/>
      <c r="E8" s="313"/>
      <c r="F8" s="313"/>
      <c r="G8" s="313"/>
      <c r="H8" s="297"/>
      <c r="I8" s="317"/>
      <c r="J8" s="318"/>
      <c r="K8" s="296"/>
      <c r="L8" s="297"/>
      <c r="M8" s="323" t="s">
        <v>11</v>
      </c>
      <c r="N8" s="324"/>
      <c r="O8" s="325" t="s">
        <v>12</v>
      </c>
      <c r="P8" s="326"/>
      <c r="Q8" s="54"/>
      <c r="R8" s="54"/>
      <c r="S8" s="54"/>
      <c r="T8" s="54"/>
      <c r="U8" s="54"/>
      <c r="V8" s="54"/>
      <c r="W8" s="54"/>
      <c r="X8" s="54"/>
      <c r="Y8" s="54"/>
      <c r="Z8" s="55"/>
      <c r="AA8" s="54"/>
      <c r="AB8" s="54"/>
      <c r="AC8" s="60"/>
      <c r="AD8" s="61"/>
    </row>
    <row r="9" spans="1:30" ht="15.75" thickBot="1" x14ac:dyDescent="0.25">
      <c r="A9" s="298"/>
      <c r="B9" s="299"/>
      <c r="C9" s="302"/>
      <c r="D9" s="298"/>
      <c r="E9" s="314"/>
      <c r="F9" s="314"/>
      <c r="G9" s="314"/>
      <c r="H9" s="299"/>
      <c r="I9" s="319"/>
      <c r="J9" s="320"/>
      <c r="K9" s="298"/>
      <c r="L9" s="299"/>
      <c r="M9" s="327" t="s">
        <v>13</v>
      </c>
      <c r="N9" s="328"/>
      <c r="O9" s="329"/>
      <c r="P9" s="330"/>
      <c r="Q9" s="54"/>
      <c r="R9" s="54"/>
      <c r="S9" s="54"/>
      <c r="T9" s="54"/>
      <c r="U9" s="54"/>
      <c r="V9" s="54"/>
      <c r="W9" s="54"/>
      <c r="X9" s="54"/>
      <c r="Y9" s="54"/>
      <c r="Z9" s="55"/>
      <c r="AA9" s="54"/>
      <c r="AB9" s="54"/>
      <c r="AC9" s="60"/>
      <c r="AD9" s="61"/>
    </row>
    <row r="10" spans="1:30" ht="15" customHeight="1" thickBot="1" x14ac:dyDescent="0.25">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2">
      <c r="A11" s="294" t="s">
        <v>14</v>
      </c>
      <c r="B11" s="295"/>
      <c r="C11" s="303" t="s">
        <v>15</v>
      </c>
      <c r="D11" s="304"/>
      <c r="E11" s="304"/>
      <c r="F11" s="304"/>
      <c r="G11" s="304"/>
      <c r="H11" s="304"/>
      <c r="I11" s="304"/>
      <c r="J11" s="304"/>
      <c r="K11" s="304"/>
      <c r="L11" s="304"/>
      <c r="M11" s="304"/>
      <c r="N11" s="304"/>
      <c r="O11" s="304"/>
      <c r="P11" s="304"/>
      <c r="Q11" s="304"/>
      <c r="R11" s="304"/>
      <c r="S11" s="304"/>
      <c r="T11" s="304"/>
      <c r="U11" s="304"/>
      <c r="V11" s="304"/>
      <c r="W11" s="304"/>
      <c r="X11" s="304"/>
      <c r="Y11" s="304"/>
      <c r="Z11" s="304"/>
      <c r="AA11" s="304"/>
      <c r="AB11" s="304"/>
      <c r="AC11" s="304"/>
      <c r="AD11" s="305"/>
    </row>
    <row r="12" spans="1:30" ht="15" customHeight="1" x14ac:dyDescent="0.2">
      <c r="A12" s="296"/>
      <c r="B12" s="297"/>
      <c r="C12" s="306"/>
      <c r="D12" s="307"/>
      <c r="E12" s="307"/>
      <c r="F12" s="307"/>
      <c r="G12" s="307"/>
      <c r="H12" s="307"/>
      <c r="I12" s="307"/>
      <c r="J12" s="307"/>
      <c r="K12" s="307"/>
      <c r="L12" s="307"/>
      <c r="M12" s="307"/>
      <c r="N12" s="307"/>
      <c r="O12" s="307"/>
      <c r="P12" s="307"/>
      <c r="Q12" s="307"/>
      <c r="R12" s="307"/>
      <c r="S12" s="307"/>
      <c r="T12" s="307"/>
      <c r="U12" s="307"/>
      <c r="V12" s="307"/>
      <c r="W12" s="307"/>
      <c r="X12" s="307"/>
      <c r="Y12" s="307"/>
      <c r="Z12" s="307"/>
      <c r="AA12" s="307"/>
      <c r="AB12" s="307"/>
      <c r="AC12" s="307"/>
      <c r="AD12" s="308"/>
    </row>
    <row r="13" spans="1:30" ht="15" customHeight="1" thickBot="1" x14ac:dyDescent="0.25">
      <c r="A13" s="298"/>
      <c r="B13" s="299"/>
      <c r="C13" s="309"/>
      <c r="D13" s="310"/>
      <c r="E13" s="310"/>
      <c r="F13" s="310"/>
      <c r="G13" s="310"/>
      <c r="H13" s="310"/>
      <c r="I13" s="310"/>
      <c r="J13" s="310"/>
      <c r="K13" s="310"/>
      <c r="L13" s="310"/>
      <c r="M13" s="310"/>
      <c r="N13" s="310"/>
      <c r="O13" s="310"/>
      <c r="P13" s="310"/>
      <c r="Q13" s="310"/>
      <c r="R13" s="310"/>
      <c r="S13" s="310"/>
      <c r="T13" s="310"/>
      <c r="U13" s="310"/>
      <c r="V13" s="310"/>
      <c r="W13" s="310"/>
      <c r="X13" s="310"/>
      <c r="Y13" s="310"/>
      <c r="Z13" s="310"/>
      <c r="AA13" s="310"/>
      <c r="AB13" s="310"/>
      <c r="AC13" s="310"/>
      <c r="AD13" s="311"/>
    </row>
    <row r="14" spans="1:30" ht="9" customHeight="1" thickBot="1" x14ac:dyDescent="0.2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25">
      <c r="A15" s="359" t="s">
        <v>16</v>
      </c>
      <c r="B15" s="360"/>
      <c r="C15" s="333" t="s">
        <v>17</v>
      </c>
      <c r="D15" s="334"/>
      <c r="E15" s="334"/>
      <c r="F15" s="334"/>
      <c r="G15" s="334"/>
      <c r="H15" s="334"/>
      <c r="I15" s="334"/>
      <c r="J15" s="334"/>
      <c r="K15" s="335"/>
      <c r="L15" s="283" t="s">
        <v>18</v>
      </c>
      <c r="M15" s="284"/>
      <c r="N15" s="284"/>
      <c r="O15" s="284"/>
      <c r="P15" s="284"/>
      <c r="Q15" s="285"/>
      <c r="R15" s="354" t="s">
        <v>19</v>
      </c>
      <c r="S15" s="355"/>
      <c r="T15" s="355"/>
      <c r="U15" s="355"/>
      <c r="V15" s="355"/>
      <c r="W15" s="355"/>
      <c r="X15" s="356"/>
      <c r="Y15" s="283" t="s">
        <v>20</v>
      </c>
      <c r="Z15" s="285"/>
      <c r="AA15" s="333" t="s">
        <v>21</v>
      </c>
      <c r="AB15" s="334"/>
      <c r="AC15" s="334"/>
      <c r="AD15" s="335"/>
    </row>
    <row r="16" spans="1:30" ht="9" customHeight="1" thickBot="1" x14ac:dyDescent="0.25">
      <c r="A16" s="59"/>
      <c r="B16" s="54"/>
      <c r="C16" s="361"/>
      <c r="D16" s="361"/>
      <c r="E16" s="361"/>
      <c r="F16" s="361"/>
      <c r="G16" s="361"/>
      <c r="H16" s="361"/>
      <c r="I16" s="361"/>
      <c r="J16" s="361"/>
      <c r="K16" s="361"/>
      <c r="L16" s="361"/>
      <c r="M16" s="361"/>
      <c r="N16" s="361"/>
      <c r="O16" s="361"/>
      <c r="P16" s="361"/>
      <c r="Q16" s="361"/>
      <c r="R16" s="361"/>
      <c r="S16" s="361"/>
      <c r="T16" s="361"/>
      <c r="U16" s="361"/>
      <c r="V16" s="361"/>
      <c r="W16" s="361"/>
      <c r="X16" s="361"/>
      <c r="Y16" s="361"/>
      <c r="Z16" s="361"/>
      <c r="AA16" s="361"/>
      <c r="AB16" s="361"/>
      <c r="AC16" s="73"/>
      <c r="AD16" s="74"/>
    </row>
    <row r="17" spans="1:41" s="76" customFormat="1" ht="37.5" customHeight="1" thickBot="1" x14ac:dyDescent="0.25">
      <c r="A17" s="359" t="s">
        <v>22</v>
      </c>
      <c r="B17" s="360"/>
      <c r="C17" s="362" t="s">
        <v>106</v>
      </c>
      <c r="D17" s="363"/>
      <c r="E17" s="363"/>
      <c r="F17" s="363"/>
      <c r="G17" s="363"/>
      <c r="H17" s="363"/>
      <c r="I17" s="363"/>
      <c r="J17" s="363"/>
      <c r="K17" s="363"/>
      <c r="L17" s="363"/>
      <c r="M17" s="363"/>
      <c r="N17" s="363"/>
      <c r="O17" s="363"/>
      <c r="P17" s="363"/>
      <c r="Q17" s="364"/>
      <c r="R17" s="283" t="s">
        <v>24</v>
      </c>
      <c r="S17" s="284"/>
      <c r="T17" s="284"/>
      <c r="U17" s="284"/>
      <c r="V17" s="285"/>
      <c r="W17" s="488">
        <v>1</v>
      </c>
      <c r="X17" s="489"/>
      <c r="Y17" s="284" t="s">
        <v>25</v>
      </c>
      <c r="Z17" s="284"/>
      <c r="AA17" s="284"/>
      <c r="AB17" s="285"/>
      <c r="AC17" s="256">
        <v>0.2</v>
      </c>
      <c r="AD17" s="257"/>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25">
      <c r="A19" s="283" t="s">
        <v>26</v>
      </c>
      <c r="B19" s="284"/>
      <c r="C19" s="284"/>
      <c r="D19" s="284"/>
      <c r="E19" s="284"/>
      <c r="F19" s="284"/>
      <c r="G19" s="284"/>
      <c r="H19" s="284"/>
      <c r="I19" s="284"/>
      <c r="J19" s="284"/>
      <c r="K19" s="284"/>
      <c r="L19" s="284"/>
      <c r="M19" s="284"/>
      <c r="N19" s="284"/>
      <c r="O19" s="284"/>
      <c r="P19" s="284"/>
      <c r="Q19" s="284"/>
      <c r="R19" s="284"/>
      <c r="S19" s="284"/>
      <c r="T19" s="284"/>
      <c r="U19" s="284"/>
      <c r="V19" s="284"/>
      <c r="W19" s="284"/>
      <c r="X19" s="284"/>
      <c r="Y19" s="284"/>
      <c r="Z19" s="284"/>
      <c r="AA19" s="284"/>
      <c r="AB19" s="284"/>
      <c r="AC19" s="284"/>
      <c r="AD19" s="285"/>
      <c r="AE19" s="83"/>
      <c r="AF19" s="83"/>
    </row>
    <row r="20" spans="1:41" ht="32.25" customHeight="1" thickBot="1" x14ac:dyDescent="0.25">
      <c r="A20" s="82"/>
      <c r="B20" s="60"/>
      <c r="C20" s="289" t="s">
        <v>27</v>
      </c>
      <c r="D20" s="290"/>
      <c r="E20" s="290"/>
      <c r="F20" s="290"/>
      <c r="G20" s="290"/>
      <c r="H20" s="290"/>
      <c r="I20" s="290"/>
      <c r="J20" s="290"/>
      <c r="K20" s="290"/>
      <c r="L20" s="290"/>
      <c r="M20" s="290"/>
      <c r="N20" s="290"/>
      <c r="O20" s="290"/>
      <c r="P20" s="291"/>
      <c r="Q20" s="286" t="s">
        <v>28</v>
      </c>
      <c r="R20" s="287"/>
      <c r="S20" s="287"/>
      <c r="T20" s="287"/>
      <c r="U20" s="287"/>
      <c r="V20" s="287"/>
      <c r="W20" s="287"/>
      <c r="X20" s="287"/>
      <c r="Y20" s="287"/>
      <c r="Z20" s="287"/>
      <c r="AA20" s="287"/>
      <c r="AB20" s="287"/>
      <c r="AC20" s="287"/>
      <c r="AD20" s="288"/>
      <c r="AE20" s="83"/>
      <c r="AF20" s="83"/>
    </row>
    <row r="21" spans="1:41" ht="32.25" customHeight="1" thickBot="1" x14ac:dyDescent="0.25">
      <c r="A21" s="59"/>
      <c r="B21" s="54"/>
      <c r="C21" s="153" t="s">
        <v>29</v>
      </c>
      <c r="D21" s="154" t="s">
        <v>30</v>
      </c>
      <c r="E21" s="154" t="s">
        <v>31</v>
      </c>
      <c r="F21" s="154" t="s">
        <v>32</v>
      </c>
      <c r="G21" s="154" t="s">
        <v>33</v>
      </c>
      <c r="H21" s="154" t="s">
        <v>34</v>
      </c>
      <c r="I21" s="154" t="s">
        <v>35</v>
      </c>
      <c r="J21" s="154" t="s">
        <v>36</v>
      </c>
      <c r="K21" s="154" t="s">
        <v>37</v>
      </c>
      <c r="L21" s="154" t="s">
        <v>38</v>
      </c>
      <c r="M21" s="154" t="s">
        <v>39</v>
      </c>
      <c r="N21" s="154" t="s">
        <v>40</v>
      </c>
      <c r="O21" s="154" t="s">
        <v>41</v>
      </c>
      <c r="P21" s="155" t="s">
        <v>42</v>
      </c>
      <c r="Q21" s="153" t="s">
        <v>29</v>
      </c>
      <c r="R21" s="154" t="s">
        <v>30</v>
      </c>
      <c r="S21" s="154" t="s">
        <v>31</v>
      </c>
      <c r="T21" s="154" t="s">
        <v>32</v>
      </c>
      <c r="U21" s="154" t="s">
        <v>33</v>
      </c>
      <c r="V21" s="154" t="s">
        <v>34</v>
      </c>
      <c r="W21" s="154" t="s">
        <v>35</v>
      </c>
      <c r="X21" s="154" t="s">
        <v>36</v>
      </c>
      <c r="Y21" s="154" t="s">
        <v>37</v>
      </c>
      <c r="Z21" s="154" t="s">
        <v>38</v>
      </c>
      <c r="AA21" s="154" t="s">
        <v>39</v>
      </c>
      <c r="AB21" s="154" t="s">
        <v>40</v>
      </c>
      <c r="AC21" s="154" t="s">
        <v>41</v>
      </c>
      <c r="AD21" s="155" t="s">
        <v>42</v>
      </c>
      <c r="AE21" s="3"/>
      <c r="AF21" s="3"/>
    </row>
    <row r="22" spans="1:41" ht="32.25" customHeight="1" x14ac:dyDescent="0.2">
      <c r="A22" s="292" t="s">
        <v>43</v>
      </c>
      <c r="B22" s="293"/>
      <c r="C22" s="175"/>
      <c r="D22" s="173"/>
      <c r="E22" s="173"/>
      <c r="F22" s="173"/>
      <c r="G22" s="173"/>
      <c r="H22" s="173"/>
      <c r="I22" s="173"/>
      <c r="J22" s="173"/>
      <c r="K22" s="173"/>
      <c r="L22" s="173"/>
      <c r="M22" s="173"/>
      <c r="N22" s="173"/>
      <c r="O22" s="173">
        <f>SUM(C22:N22)</f>
        <v>0</v>
      </c>
      <c r="P22" s="176"/>
      <c r="Q22" s="218">
        <v>613351250</v>
      </c>
      <c r="R22" s="169"/>
      <c r="S22" s="169"/>
      <c r="T22" s="169"/>
      <c r="U22" s="169">
        <v>5000000</v>
      </c>
      <c r="V22" s="169"/>
      <c r="W22" s="169"/>
      <c r="X22" s="169">
        <v>270803</v>
      </c>
      <c r="Y22" s="169"/>
      <c r="Z22" s="169"/>
      <c r="AA22" s="169"/>
      <c r="AB22" s="169"/>
      <c r="AC22" s="169">
        <f>SUM(Q22:AB22)</f>
        <v>618622053</v>
      </c>
      <c r="AD22" s="180"/>
      <c r="AE22" s="3"/>
      <c r="AF22" s="3"/>
    </row>
    <row r="23" spans="1:41" ht="32.25" customHeight="1" x14ac:dyDescent="0.2">
      <c r="A23" s="262" t="s">
        <v>44</v>
      </c>
      <c r="B23" s="263"/>
      <c r="C23" s="170"/>
      <c r="D23" s="169"/>
      <c r="E23" s="169"/>
      <c r="F23" s="169"/>
      <c r="G23" s="169"/>
      <c r="H23" s="169"/>
      <c r="I23" s="169"/>
      <c r="J23" s="169"/>
      <c r="K23" s="169"/>
      <c r="L23" s="169"/>
      <c r="M23" s="169"/>
      <c r="N23" s="169"/>
      <c r="O23" s="169">
        <f>SUM(C23:N23)</f>
        <v>0</v>
      </c>
      <c r="P23" s="188" t="str">
        <f>IFERROR(O23/(SUMIF(C23:N23,"&gt;0",C22:N22))," ")</f>
        <v xml:space="preserve"> </v>
      </c>
      <c r="Q23" s="218">
        <v>613351250</v>
      </c>
      <c r="R23" s="220"/>
      <c r="S23" s="220"/>
      <c r="T23" s="220"/>
      <c r="U23" s="220"/>
      <c r="V23" s="220"/>
      <c r="W23" s="220"/>
      <c r="X23" s="220"/>
      <c r="Y23" s="220"/>
      <c r="Z23" s="220"/>
      <c r="AA23" s="220"/>
      <c r="AB23" s="220"/>
      <c r="AC23" s="169">
        <f>SUM(Q23:AB23)</f>
        <v>613351250</v>
      </c>
      <c r="AD23" s="178" t="str">
        <f>IFERROR(AC22/(SUMIF(Q22:AB22,"&gt;0",#REF!))," ")</f>
        <v xml:space="preserve"> </v>
      </c>
      <c r="AE23" s="3"/>
      <c r="AF23" s="3"/>
    </row>
    <row r="24" spans="1:41" ht="32.25" customHeight="1" x14ac:dyDescent="0.2">
      <c r="A24" s="262" t="s">
        <v>45</v>
      </c>
      <c r="B24" s="263"/>
      <c r="C24" s="170"/>
      <c r="D24" s="169">
        <f>1951058+687500+729667</f>
        <v>3368225</v>
      </c>
      <c r="E24" s="169"/>
      <c r="F24" s="169">
        <f>33132+2500000</f>
        <v>2533132</v>
      </c>
      <c r="G24" s="169"/>
      <c r="H24" s="169"/>
      <c r="I24" s="169"/>
      <c r="J24" s="169"/>
      <c r="K24" s="169"/>
      <c r="L24" s="169"/>
      <c r="M24" s="169"/>
      <c r="N24" s="169"/>
      <c r="O24" s="169">
        <f>SUM(C24:N24)</f>
        <v>5901357</v>
      </c>
      <c r="P24" s="174"/>
      <c r="Q24" s="170"/>
      <c r="R24" s="170">
        <v>27793750</v>
      </c>
      <c r="S24" s="169">
        <v>53232500</v>
      </c>
      <c r="T24" s="169">
        <v>53232500</v>
      </c>
      <c r="U24" s="169">
        <v>53232500</v>
      </c>
      <c r="V24" s="169">
        <v>53857500</v>
      </c>
      <c r="W24" s="169">
        <v>53857500</v>
      </c>
      <c r="X24" s="169">
        <v>53857500</v>
      </c>
      <c r="Y24" s="169">
        <v>53857500</v>
      </c>
      <c r="Z24" s="169">
        <v>53947768</v>
      </c>
      <c r="AA24" s="169">
        <v>53947768</v>
      </c>
      <c r="AB24" s="169">
        <f>53857500+53947767</f>
        <v>107805267</v>
      </c>
      <c r="AC24" s="169">
        <f>SUM(Q24:AB24)</f>
        <v>618622053</v>
      </c>
      <c r="AD24" s="178"/>
      <c r="AE24" s="3"/>
      <c r="AF24" s="3"/>
    </row>
    <row r="25" spans="1:41" ht="32.25" customHeight="1" thickBot="1" x14ac:dyDescent="0.25">
      <c r="A25" s="264" t="s">
        <v>46</v>
      </c>
      <c r="B25" s="265"/>
      <c r="C25" s="171"/>
      <c r="D25" s="172">
        <v>3368225</v>
      </c>
      <c r="E25" s="172"/>
      <c r="F25" s="172"/>
      <c r="G25" s="172"/>
      <c r="H25" s="172"/>
      <c r="I25" s="172"/>
      <c r="J25" s="172"/>
      <c r="K25" s="172"/>
      <c r="L25" s="172"/>
      <c r="M25" s="172"/>
      <c r="N25" s="172"/>
      <c r="O25" s="172">
        <f>SUM(C25:N25)</f>
        <v>3368225</v>
      </c>
      <c r="P25" s="177">
        <f>IFERROR(O25/(SUMIF(C25:N25,"&gt;0",C24:N24))," ")</f>
        <v>1</v>
      </c>
      <c r="Q25" s="171">
        <v>0</v>
      </c>
      <c r="R25" s="172">
        <v>24292584</v>
      </c>
      <c r="S25" s="172"/>
      <c r="T25" s="172"/>
      <c r="U25" s="172"/>
      <c r="V25" s="172"/>
      <c r="W25" s="172"/>
      <c r="X25" s="172"/>
      <c r="Y25" s="172"/>
      <c r="Z25" s="172"/>
      <c r="AA25" s="172"/>
      <c r="AB25" s="172"/>
      <c r="AC25" s="172">
        <f>SUM(Q25:AB25)</f>
        <v>24292584</v>
      </c>
      <c r="AD25" s="179">
        <f>IFERROR(AC25/(SUMIF(Q25:AB25,"&gt;0",Q24:AB24))," ")</f>
        <v>0.87403045648751965</v>
      </c>
      <c r="AE25" s="3"/>
      <c r="AF25" s="3"/>
    </row>
    <row r="26" spans="1:41" ht="32.25" customHeight="1" thickBo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row>
    <row r="27" spans="1:41" ht="33.950000000000003" customHeight="1" x14ac:dyDescent="0.2">
      <c r="A27" s="258" t="s">
        <v>47</v>
      </c>
      <c r="B27" s="259"/>
      <c r="C27" s="260"/>
      <c r="D27" s="260"/>
      <c r="E27" s="260"/>
      <c r="F27" s="260"/>
      <c r="G27" s="260"/>
      <c r="H27" s="260"/>
      <c r="I27" s="260"/>
      <c r="J27" s="260"/>
      <c r="K27" s="260"/>
      <c r="L27" s="260"/>
      <c r="M27" s="260"/>
      <c r="N27" s="260"/>
      <c r="O27" s="260"/>
      <c r="P27" s="260"/>
      <c r="Q27" s="260"/>
      <c r="R27" s="260"/>
      <c r="S27" s="260"/>
      <c r="T27" s="260"/>
      <c r="U27" s="260"/>
      <c r="V27" s="260"/>
      <c r="W27" s="260"/>
      <c r="X27" s="260"/>
      <c r="Y27" s="260"/>
      <c r="Z27" s="260"/>
      <c r="AA27" s="260"/>
      <c r="AB27" s="260"/>
      <c r="AC27" s="260"/>
      <c r="AD27" s="261"/>
    </row>
    <row r="28" spans="1:41" ht="15" customHeight="1" x14ac:dyDescent="0.2">
      <c r="A28" s="266" t="s">
        <v>48</v>
      </c>
      <c r="B28" s="268" t="s">
        <v>49</v>
      </c>
      <c r="C28" s="269"/>
      <c r="D28" s="263" t="s">
        <v>50</v>
      </c>
      <c r="E28" s="272"/>
      <c r="F28" s="272"/>
      <c r="G28" s="272"/>
      <c r="H28" s="272"/>
      <c r="I28" s="272"/>
      <c r="J28" s="272"/>
      <c r="K28" s="272"/>
      <c r="L28" s="272"/>
      <c r="M28" s="272"/>
      <c r="N28" s="272"/>
      <c r="O28" s="273"/>
      <c r="P28" s="274" t="s">
        <v>41</v>
      </c>
      <c r="Q28" s="274" t="s">
        <v>51</v>
      </c>
      <c r="R28" s="274"/>
      <c r="S28" s="274"/>
      <c r="T28" s="274"/>
      <c r="U28" s="274"/>
      <c r="V28" s="274"/>
      <c r="W28" s="274"/>
      <c r="X28" s="274"/>
      <c r="Y28" s="274"/>
      <c r="Z28" s="274"/>
      <c r="AA28" s="274"/>
      <c r="AB28" s="274"/>
      <c r="AC28" s="274"/>
      <c r="AD28" s="275"/>
    </row>
    <row r="29" spans="1:41" ht="27" customHeight="1" x14ac:dyDescent="0.2">
      <c r="A29" s="267"/>
      <c r="B29" s="270"/>
      <c r="C29" s="271"/>
      <c r="D29" s="88" t="s">
        <v>29</v>
      </c>
      <c r="E29" s="88" t="s">
        <v>30</v>
      </c>
      <c r="F29" s="88" t="s">
        <v>31</v>
      </c>
      <c r="G29" s="88" t="s">
        <v>32</v>
      </c>
      <c r="H29" s="88" t="s">
        <v>33</v>
      </c>
      <c r="I29" s="88" t="s">
        <v>34</v>
      </c>
      <c r="J29" s="88" t="s">
        <v>35</v>
      </c>
      <c r="K29" s="88" t="s">
        <v>36</v>
      </c>
      <c r="L29" s="88" t="s">
        <v>37</v>
      </c>
      <c r="M29" s="88" t="s">
        <v>38</v>
      </c>
      <c r="N29" s="88" t="s">
        <v>39</v>
      </c>
      <c r="O29" s="88" t="s">
        <v>40</v>
      </c>
      <c r="P29" s="273"/>
      <c r="Q29" s="274"/>
      <c r="R29" s="274"/>
      <c r="S29" s="274"/>
      <c r="T29" s="274"/>
      <c r="U29" s="274"/>
      <c r="V29" s="274"/>
      <c r="W29" s="274"/>
      <c r="X29" s="274"/>
      <c r="Y29" s="274"/>
      <c r="Z29" s="274"/>
      <c r="AA29" s="274"/>
      <c r="AB29" s="274"/>
      <c r="AC29" s="274"/>
      <c r="AD29" s="275"/>
    </row>
    <row r="30" spans="1:41" ht="62.25" customHeight="1" thickBot="1" x14ac:dyDescent="0.2">
      <c r="A30" s="190" t="str">
        <f>C17</f>
        <v>5 - Acompañar el 100% la incorporación del enfoque de género y  la implementación de siete derechos de la PPMyEG</v>
      </c>
      <c r="B30" s="276" t="s">
        <v>52</v>
      </c>
      <c r="C30" s="277"/>
      <c r="D30" s="89" t="s">
        <v>52</v>
      </c>
      <c r="E30" s="89" t="s">
        <v>52</v>
      </c>
      <c r="F30" s="89" t="s">
        <v>52</v>
      </c>
      <c r="G30" s="89" t="s">
        <v>52</v>
      </c>
      <c r="H30" s="89" t="s">
        <v>52</v>
      </c>
      <c r="I30" s="89" t="s">
        <v>52</v>
      </c>
      <c r="J30" s="89" t="s">
        <v>52</v>
      </c>
      <c r="K30" s="89" t="s">
        <v>52</v>
      </c>
      <c r="L30" s="89" t="s">
        <v>52</v>
      </c>
      <c r="M30" s="89" t="s">
        <v>52</v>
      </c>
      <c r="N30" s="89" t="s">
        <v>52</v>
      </c>
      <c r="O30" s="89" t="s">
        <v>52</v>
      </c>
      <c r="P30" s="86">
        <f>SUM(D30:O30)</f>
        <v>0</v>
      </c>
      <c r="Q30" s="278" t="s">
        <v>53</v>
      </c>
      <c r="R30" s="278"/>
      <c r="S30" s="278"/>
      <c r="T30" s="278"/>
      <c r="U30" s="278"/>
      <c r="V30" s="278"/>
      <c r="W30" s="278"/>
      <c r="X30" s="278"/>
      <c r="Y30" s="278"/>
      <c r="Z30" s="278"/>
      <c r="AA30" s="278"/>
      <c r="AB30" s="278"/>
      <c r="AC30" s="278"/>
      <c r="AD30" s="279"/>
    </row>
    <row r="31" spans="1:41" ht="45" customHeight="1" x14ac:dyDescent="0.2">
      <c r="A31" s="280" t="s">
        <v>54</v>
      </c>
      <c r="B31" s="281"/>
      <c r="C31" s="281"/>
      <c r="D31" s="281"/>
      <c r="E31" s="281"/>
      <c r="F31" s="281"/>
      <c r="G31" s="281"/>
      <c r="H31" s="281"/>
      <c r="I31" s="281"/>
      <c r="J31" s="281"/>
      <c r="K31" s="281"/>
      <c r="L31" s="281"/>
      <c r="M31" s="281"/>
      <c r="N31" s="281"/>
      <c r="O31" s="281"/>
      <c r="P31" s="281"/>
      <c r="Q31" s="281"/>
      <c r="R31" s="281"/>
      <c r="S31" s="281"/>
      <c r="T31" s="281"/>
      <c r="U31" s="281"/>
      <c r="V31" s="281"/>
      <c r="W31" s="281"/>
      <c r="X31" s="281"/>
      <c r="Y31" s="281"/>
      <c r="Z31" s="281"/>
      <c r="AA31" s="281"/>
      <c r="AB31" s="281"/>
      <c r="AC31" s="281"/>
      <c r="AD31" s="282"/>
    </row>
    <row r="32" spans="1:41" ht="23.25" customHeight="1" x14ac:dyDescent="0.2">
      <c r="A32" s="262" t="s">
        <v>55</v>
      </c>
      <c r="B32" s="274" t="s">
        <v>56</v>
      </c>
      <c r="C32" s="274" t="s">
        <v>49</v>
      </c>
      <c r="D32" s="274" t="s">
        <v>57</v>
      </c>
      <c r="E32" s="274"/>
      <c r="F32" s="274"/>
      <c r="G32" s="274"/>
      <c r="H32" s="274"/>
      <c r="I32" s="274"/>
      <c r="J32" s="274"/>
      <c r="K32" s="274"/>
      <c r="L32" s="274"/>
      <c r="M32" s="274"/>
      <c r="N32" s="274"/>
      <c r="O32" s="274"/>
      <c r="P32" s="274"/>
      <c r="Q32" s="274" t="s">
        <v>58</v>
      </c>
      <c r="R32" s="274"/>
      <c r="S32" s="274"/>
      <c r="T32" s="274"/>
      <c r="U32" s="274"/>
      <c r="V32" s="274"/>
      <c r="W32" s="274"/>
      <c r="X32" s="274"/>
      <c r="Y32" s="274"/>
      <c r="Z32" s="274"/>
      <c r="AA32" s="274"/>
      <c r="AB32" s="274"/>
      <c r="AC32" s="274"/>
      <c r="AD32" s="275"/>
      <c r="AG32" s="87"/>
      <c r="AH32" s="87"/>
      <c r="AI32" s="87"/>
      <c r="AJ32" s="87"/>
      <c r="AK32" s="87"/>
      <c r="AL32" s="87"/>
      <c r="AM32" s="87"/>
      <c r="AN32" s="87"/>
      <c r="AO32" s="87"/>
    </row>
    <row r="33" spans="1:41" ht="23.25" customHeight="1" x14ac:dyDescent="0.2">
      <c r="A33" s="262"/>
      <c r="B33" s="274"/>
      <c r="C33" s="365"/>
      <c r="D33" s="88" t="s">
        <v>29</v>
      </c>
      <c r="E33" s="88" t="s">
        <v>30</v>
      </c>
      <c r="F33" s="88" t="s">
        <v>31</v>
      </c>
      <c r="G33" s="88" t="s">
        <v>32</v>
      </c>
      <c r="H33" s="88" t="s">
        <v>33</v>
      </c>
      <c r="I33" s="88" t="s">
        <v>34</v>
      </c>
      <c r="J33" s="88" t="s">
        <v>35</v>
      </c>
      <c r="K33" s="88" t="s">
        <v>36</v>
      </c>
      <c r="L33" s="88" t="s">
        <v>37</v>
      </c>
      <c r="M33" s="88" t="s">
        <v>38</v>
      </c>
      <c r="N33" s="88" t="s">
        <v>39</v>
      </c>
      <c r="O33" s="88" t="s">
        <v>40</v>
      </c>
      <c r="P33" s="88" t="s">
        <v>41</v>
      </c>
      <c r="Q33" s="270" t="s">
        <v>59</v>
      </c>
      <c r="R33" s="366"/>
      <c r="S33" s="366"/>
      <c r="T33" s="366"/>
      <c r="U33" s="366"/>
      <c r="V33" s="271"/>
      <c r="W33" s="270" t="s">
        <v>60</v>
      </c>
      <c r="X33" s="366"/>
      <c r="Y33" s="366"/>
      <c r="Z33" s="271"/>
      <c r="AA33" s="270" t="s">
        <v>61</v>
      </c>
      <c r="AB33" s="366"/>
      <c r="AC33" s="366"/>
      <c r="AD33" s="367"/>
      <c r="AG33" s="87"/>
      <c r="AH33" s="87"/>
      <c r="AI33" s="87"/>
      <c r="AJ33" s="87"/>
      <c r="AK33" s="87"/>
      <c r="AL33" s="87"/>
      <c r="AM33" s="87"/>
      <c r="AN33" s="87"/>
      <c r="AO33" s="87"/>
    </row>
    <row r="34" spans="1:41" ht="113.45" customHeight="1" x14ac:dyDescent="0.15">
      <c r="A34" s="368" t="str">
        <f>A30</f>
        <v>5 - Acompañar el 100% la incorporación del enfoque de género y  la implementación de siete derechos de la PPMyEG</v>
      </c>
      <c r="B34" s="370">
        <v>0.2</v>
      </c>
      <c r="C34" s="90" t="s">
        <v>62</v>
      </c>
      <c r="D34" s="156">
        <v>1</v>
      </c>
      <c r="E34" s="156">
        <v>1</v>
      </c>
      <c r="F34" s="156">
        <v>1</v>
      </c>
      <c r="G34" s="156">
        <v>1</v>
      </c>
      <c r="H34" s="156">
        <v>1</v>
      </c>
      <c r="I34" s="156">
        <v>1</v>
      </c>
      <c r="J34" s="156">
        <v>1</v>
      </c>
      <c r="K34" s="156">
        <v>1</v>
      </c>
      <c r="L34" s="156">
        <v>1</v>
      </c>
      <c r="M34" s="156">
        <v>1</v>
      </c>
      <c r="N34" s="156">
        <v>1</v>
      </c>
      <c r="O34" s="156">
        <v>1</v>
      </c>
      <c r="P34" s="156">
        <v>1</v>
      </c>
      <c r="Q34" s="456" t="s">
        <v>524</v>
      </c>
      <c r="R34" s="457"/>
      <c r="S34" s="457"/>
      <c r="T34" s="457"/>
      <c r="U34" s="457"/>
      <c r="V34" s="472"/>
      <c r="W34" s="476" t="s">
        <v>107</v>
      </c>
      <c r="X34" s="477"/>
      <c r="Y34" s="477"/>
      <c r="Z34" s="478"/>
      <c r="AA34" s="482" t="s">
        <v>108</v>
      </c>
      <c r="AB34" s="483"/>
      <c r="AC34" s="483"/>
      <c r="AD34" s="484"/>
      <c r="AG34" s="87"/>
      <c r="AH34" s="87"/>
      <c r="AI34" s="87"/>
      <c r="AJ34" s="87"/>
      <c r="AK34" s="87"/>
      <c r="AL34" s="87"/>
      <c r="AM34" s="87"/>
      <c r="AN34" s="87"/>
      <c r="AO34" s="87"/>
    </row>
    <row r="35" spans="1:41" ht="122.45" customHeight="1" thickBot="1" x14ac:dyDescent="0.2">
      <c r="A35" s="369"/>
      <c r="B35" s="371"/>
      <c r="C35" s="91" t="s">
        <v>65</v>
      </c>
      <c r="D35" s="234">
        <v>1</v>
      </c>
      <c r="E35" s="241">
        <v>1</v>
      </c>
      <c r="F35" s="92"/>
      <c r="G35" s="93"/>
      <c r="H35" s="93"/>
      <c r="I35" s="93"/>
      <c r="J35" s="93"/>
      <c r="K35" s="93"/>
      <c r="L35" s="93"/>
      <c r="M35" s="93"/>
      <c r="N35" s="93"/>
      <c r="O35" s="93"/>
      <c r="P35" s="248">
        <v>1</v>
      </c>
      <c r="Q35" s="473"/>
      <c r="R35" s="474"/>
      <c r="S35" s="474"/>
      <c r="T35" s="474"/>
      <c r="U35" s="474"/>
      <c r="V35" s="475"/>
      <c r="W35" s="479"/>
      <c r="X35" s="480"/>
      <c r="Y35" s="480"/>
      <c r="Z35" s="481"/>
      <c r="AA35" s="485"/>
      <c r="AB35" s="486"/>
      <c r="AC35" s="486"/>
      <c r="AD35" s="487"/>
      <c r="AE35" s="49"/>
      <c r="AG35" s="87"/>
      <c r="AH35" s="87"/>
      <c r="AI35" s="87"/>
      <c r="AJ35" s="87"/>
      <c r="AK35" s="87"/>
      <c r="AL35" s="87"/>
      <c r="AM35" s="87"/>
      <c r="AN35" s="87"/>
      <c r="AO35" s="87"/>
    </row>
    <row r="36" spans="1:41" ht="26.25" customHeight="1" x14ac:dyDescent="0.2">
      <c r="A36" s="292" t="s">
        <v>66</v>
      </c>
      <c r="B36" s="390" t="s">
        <v>67</v>
      </c>
      <c r="C36" s="392" t="s">
        <v>68</v>
      </c>
      <c r="D36" s="392"/>
      <c r="E36" s="392"/>
      <c r="F36" s="392"/>
      <c r="G36" s="392"/>
      <c r="H36" s="392"/>
      <c r="I36" s="392"/>
      <c r="J36" s="392"/>
      <c r="K36" s="392"/>
      <c r="L36" s="392"/>
      <c r="M36" s="392"/>
      <c r="N36" s="392"/>
      <c r="O36" s="392"/>
      <c r="P36" s="392"/>
      <c r="Q36" s="293" t="s">
        <v>69</v>
      </c>
      <c r="R36" s="393"/>
      <c r="S36" s="393"/>
      <c r="T36" s="393"/>
      <c r="U36" s="393"/>
      <c r="V36" s="393"/>
      <c r="W36" s="393"/>
      <c r="X36" s="393"/>
      <c r="Y36" s="393"/>
      <c r="Z36" s="393"/>
      <c r="AA36" s="393"/>
      <c r="AB36" s="393"/>
      <c r="AC36" s="393"/>
      <c r="AD36" s="394"/>
      <c r="AG36" s="87"/>
      <c r="AH36" s="87"/>
      <c r="AI36" s="87"/>
      <c r="AJ36" s="87"/>
      <c r="AK36" s="87"/>
      <c r="AL36" s="87"/>
      <c r="AM36" s="87"/>
      <c r="AN36" s="87"/>
      <c r="AO36" s="87"/>
    </row>
    <row r="37" spans="1:41" ht="26.25" customHeight="1" x14ac:dyDescent="0.15">
      <c r="A37" s="262"/>
      <c r="B37" s="391"/>
      <c r="C37" s="88" t="s">
        <v>70</v>
      </c>
      <c r="D37" s="88" t="s">
        <v>71</v>
      </c>
      <c r="E37" s="88" t="s">
        <v>72</v>
      </c>
      <c r="F37" s="88" t="s">
        <v>73</v>
      </c>
      <c r="G37" s="88" t="s">
        <v>74</v>
      </c>
      <c r="H37" s="88" t="s">
        <v>75</v>
      </c>
      <c r="I37" s="88" t="s">
        <v>76</v>
      </c>
      <c r="J37" s="88" t="s">
        <v>77</v>
      </c>
      <c r="K37" s="88" t="s">
        <v>78</v>
      </c>
      <c r="L37" s="88" t="s">
        <v>79</v>
      </c>
      <c r="M37" s="88" t="s">
        <v>80</v>
      </c>
      <c r="N37" s="88" t="s">
        <v>81</v>
      </c>
      <c r="O37" s="88" t="s">
        <v>82</v>
      </c>
      <c r="P37" s="88" t="s">
        <v>83</v>
      </c>
      <c r="Q37" s="263" t="s">
        <v>84</v>
      </c>
      <c r="R37" s="272"/>
      <c r="S37" s="272"/>
      <c r="T37" s="272"/>
      <c r="U37" s="272"/>
      <c r="V37" s="272"/>
      <c r="W37" s="272"/>
      <c r="X37" s="272"/>
      <c r="Y37" s="272"/>
      <c r="Z37" s="272"/>
      <c r="AA37" s="272"/>
      <c r="AB37" s="272"/>
      <c r="AC37" s="272"/>
      <c r="AD37" s="395"/>
      <c r="AG37" s="94"/>
      <c r="AH37" s="94"/>
      <c r="AI37" s="94"/>
      <c r="AJ37" s="94"/>
      <c r="AK37" s="94"/>
      <c r="AL37" s="94"/>
      <c r="AM37" s="94"/>
      <c r="AN37" s="94"/>
      <c r="AO37" s="94"/>
    </row>
    <row r="38" spans="1:41" ht="60.75" customHeight="1" x14ac:dyDescent="0.15">
      <c r="A38" s="465" t="s">
        <v>109</v>
      </c>
      <c r="B38" s="447">
        <v>0.06</v>
      </c>
      <c r="C38" s="90" t="s">
        <v>62</v>
      </c>
      <c r="D38" s="95">
        <v>0.05</v>
      </c>
      <c r="E38" s="95">
        <v>0.09</v>
      </c>
      <c r="F38" s="95">
        <v>0.09</v>
      </c>
      <c r="G38" s="95">
        <v>0.09</v>
      </c>
      <c r="H38" s="95">
        <v>0.09</v>
      </c>
      <c r="I38" s="95">
        <v>0.09</v>
      </c>
      <c r="J38" s="95">
        <v>0.09</v>
      </c>
      <c r="K38" s="95">
        <v>0.09</v>
      </c>
      <c r="L38" s="95">
        <v>0.09</v>
      </c>
      <c r="M38" s="95">
        <v>0.09</v>
      </c>
      <c r="N38" s="95">
        <v>0.09</v>
      </c>
      <c r="O38" s="95">
        <v>0.05</v>
      </c>
      <c r="P38" s="96">
        <f t="shared" ref="P38:P45" si="0">SUM(D38:O38)</f>
        <v>0.99999999999999989</v>
      </c>
      <c r="Q38" s="466" t="s">
        <v>525</v>
      </c>
      <c r="R38" s="467"/>
      <c r="S38" s="467"/>
      <c r="T38" s="467"/>
      <c r="U38" s="467"/>
      <c r="V38" s="467"/>
      <c r="W38" s="467"/>
      <c r="X38" s="467"/>
      <c r="Y38" s="467"/>
      <c r="Z38" s="467"/>
      <c r="AA38" s="467"/>
      <c r="AB38" s="467"/>
      <c r="AC38" s="467"/>
      <c r="AD38" s="468"/>
      <c r="AE38" s="97"/>
      <c r="AG38" s="98"/>
      <c r="AH38" s="98"/>
      <c r="AI38" s="98"/>
      <c r="AJ38" s="98"/>
      <c r="AK38" s="98"/>
      <c r="AL38" s="98"/>
      <c r="AM38" s="98"/>
      <c r="AN38" s="98"/>
      <c r="AO38" s="98"/>
    </row>
    <row r="39" spans="1:41" ht="70.5" customHeight="1" x14ac:dyDescent="0.15">
      <c r="A39" s="455"/>
      <c r="B39" s="448"/>
      <c r="C39" s="99" t="s">
        <v>65</v>
      </c>
      <c r="D39" s="100">
        <v>0.05</v>
      </c>
      <c r="E39" s="100">
        <v>0.09</v>
      </c>
      <c r="F39" s="100"/>
      <c r="G39" s="100"/>
      <c r="H39" s="100"/>
      <c r="I39" s="100"/>
      <c r="J39" s="100"/>
      <c r="K39" s="100"/>
      <c r="L39" s="100"/>
      <c r="M39" s="100"/>
      <c r="N39" s="100"/>
      <c r="O39" s="100"/>
      <c r="P39" s="101">
        <f t="shared" si="0"/>
        <v>0.14000000000000001</v>
      </c>
      <c r="Q39" s="469"/>
      <c r="R39" s="470"/>
      <c r="S39" s="470"/>
      <c r="T39" s="470"/>
      <c r="U39" s="470"/>
      <c r="V39" s="470"/>
      <c r="W39" s="470"/>
      <c r="X39" s="470"/>
      <c r="Y39" s="470"/>
      <c r="Z39" s="470"/>
      <c r="AA39" s="470"/>
      <c r="AB39" s="470"/>
      <c r="AC39" s="470"/>
      <c r="AD39" s="471"/>
      <c r="AE39" s="97"/>
    </row>
    <row r="40" spans="1:41" ht="54" customHeight="1" x14ac:dyDescent="0.15">
      <c r="A40" s="455" t="s">
        <v>110</v>
      </c>
      <c r="B40" s="447">
        <v>0.06</v>
      </c>
      <c r="C40" s="102" t="s">
        <v>62</v>
      </c>
      <c r="D40" s="103">
        <v>0.05</v>
      </c>
      <c r="E40" s="103">
        <v>0.11</v>
      </c>
      <c r="F40" s="103">
        <v>0.11</v>
      </c>
      <c r="G40" s="103">
        <v>0.11</v>
      </c>
      <c r="H40" s="103">
        <v>0.11</v>
      </c>
      <c r="I40" s="103">
        <v>0.11</v>
      </c>
      <c r="J40" s="103">
        <v>0.1</v>
      </c>
      <c r="K40" s="103">
        <v>0.06</v>
      </c>
      <c r="L40" s="103">
        <v>0.06</v>
      </c>
      <c r="M40" s="103">
        <v>0.06</v>
      </c>
      <c r="N40" s="103">
        <v>0.06</v>
      </c>
      <c r="O40" s="103">
        <v>0.06</v>
      </c>
      <c r="P40" s="101">
        <f t="shared" si="0"/>
        <v>1.0000000000000002</v>
      </c>
      <c r="Q40" s="456" t="s">
        <v>111</v>
      </c>
      <c r="R40" s="457"/>
      <c r="S40" s="457"/>
      <c r="T40" s="457"/>
      <c r="U40" s="457"/>
      <c r="V40" s="457"/>
      <c r="W40" s="457"/>
      <c r="X40" s="457"/>
      <c r="Y40" s="457"/>
      <c r="Z40" s="457"/>
      <c r="AA40" s="457"/>
      <c r="AB40" s="457"/>
      <c r="AC40" s="457"/>
      <c r="AD40" s="458"/>
      <c r="AE40" s="97"/>
    </row>
    <row r="41" spans="1:41" ht="54" customHeight="1" x14ac:dyDescent="0.15">
      <c r="A41" s="455"/>
      <c r="B41" s="448"/>
      <c r="C41" s="99" t="s">
        <v>65</v>
      </c>
      <c r="D41" s="100">
        <v>0.05</v>
      </c>
      <c r="E41" s="100">
        <v>0.11</v>
      </c>
      <c r="F41" s="100"/>
      <c r="G41" s="100"/>
      <c r="H41" s="100"/>
      <c r="I41" s="100"/>
      <c r="J41" s="100"/>
      <c r="K41" s="100"/>
      <c r="L41" s="104"/>
      <c r="M41" s="104"/>
      <c r="N41" s="104"/>
      <c r="O41" s="104"/>
      <c r="P41" s="101">
        <f t="shared" si="0"/>
        <v>0.16</v>
      </c>
      <c r="Q41" s="459"/>
      <c r="R41" s="460"/>
      <c r="S41" s="460"/>
      <c r="T41" s="460"/>
      <c r="U41" s="460"/>
      <c r="V41" s="460"/>
      <c r="W41" s="460"/>
      <c r="X41" s="460"/>
      <c r="Y41" s="460"/>
      <c r="Z41" s="460"/>
      <c r="AA41" s="460"/>
      <c r="AB41" s="460"/>
      <c r="AC41" s="460"/>
      <c r="AD41" s="461"/>
      <c r="AE41" s="97"/>
    </row>
    <row r="42" spans="1:41" ht="66" customHeight="1" x14ac:dyDescent="0.15">
      <c r="A42" s="413" t="s">
        <v>112</v>
      </c>
      <c r="B42" s="447">
        <v>0.04</v>
      </c>
      <c r="C42" s="102" t="s">
        <v>62</v>
      </c>
      <c r="D42" s="103">
        <v>0.02</v>
      </c>
      <c r="E42" s="103">
        <v>0.05</v>
      </c>
      <c r="F42" s="103">
        <v>0.1</v>
      </c>
      <c r="G42" s="103">
        <v>0.1</v>
      </c>
      <c r="H42" s="103">
        <v>0.1</v>
      </c>
      <c r="I42" s="103">
        <v>0.1</v>
      </c>
      <c r="J42" s="103">
        <v>0.1</v>
      </c>
      <c r="K42" s="103">
        <v>0.1</v>
      </c>
      <c r="L42" s="103">
        <v>0.1</v>
      </c>
      <c r="M42" s="103">
        <v>0.1</v>
      </c>
      <c r="N42" s="103">
        <v>0.1</v>
      </c>
      <c r="O42" s="103">
        <v>0.03</v>
      </c>
      <c r="P42" s="101">
        <f t="shared" si="0"/>
        <v>0.99999999999999989</v>
      </c>
      <c r="Q42" s="449" t="s">
        <v>526</v>
      </c>
      <c r="R42" s="450"/>
      <c r="S42" s="450"/>
      <c r="T42" s="450"/>
      <c r="U42" s="450"/>
      <c r="V42" s="450"/>
      <c r="W42" s="450"/>
      <c r="X42" s="450"/>
      <c r="Y42" s="450"/>
      <c r="Z42" s="450"/>
      <c r="AA42" s="450"/>
      <c r="AB42" s="450"/>
      <c r="AC42" s="450"/>
      <c r="AD42" s="451"/>
      <c r="AE42" s="97"/>
    </row>
    <row r="43" spans="1:41" ht="66" customHeight="1" x14ac:dyDescent="0.15">
      <c r="A43" s="396"/>
      <c r="B43" s="448"/>
      <c r="C43" s="99" t="s">
        <v>65</v>
      </c>
      <c r="D43" s="100">
        <v>0.02</v>
      </c>
      <c r="E43" s="100">
        <v>0.05</v>
      </c>
      <c r="F43" s="100"/>
      <c r="G43" s="100"/>
      <c r="H43" s="100"/>
      <c r="I43" s="100"/>
      <c r="J43" s="100"/>
      <c r="K43" s="100"/>
      <c r="L43" s="104"/>
      <c r="M43" s="104"/>
      <c r="N43" s="104"/>
      <c r="O43" s="104"/>
      <c r="P43" s="101">
        <f t="shared" si="0"/>
        <v>7.0000000000000007E-2</v>
      </c>
      <c r="Q43" s="462"/>
      <c r="R43" s="463"/>
      <c r="S43" s="463"/>
      <c r="T43" s="463"/>
      <c r="U43" s="463"/>
      <c r="V43" s="463"/>
      <c r="W43" s="463"/>
      <c r="X43" s="463"/>
      <c r="Y43" s="463"/>
      <c r="Z43" s="463"/>
      <c r="AA43" s="463"/>
      <c r="AB43" s="463"/>
      <c r="AC43" s="463"/>
      <c r="AD43" s="464"/>
      <c r="AE43" s="97"/>
    </row>
    <row r="44" spans="1:41" ht="54" customHeight="1" x14ac:dyDescent="0.15">
      <c r="A44" s="445" t="s">
        <v>113</v>
      </c>
      <c r="B44" s="447">
        <v>0.04</v>
      </c>
      <c r="C44" s="102" t="s">
        <v>62</v>
      </c>
      <c r="D44" s="103">
        <v>0</v>
      </c>
      <c r="E44" s="103">
        <v>0.1</v>
      </c>
      <c r="F44" s="103">
        <v>0.1</v>
      </c>
      <c r="G44" s="103">
        <v>0.1</v>
      </c>
      <c r="H44" s="103">
        <v>0.1</v>
      </c>
      <c r="I44" s="103">
        <v>0.1</v>
      </c>
      <c r="J44" s="103">
        <v>0.1</v>
      </c>
      <c r="K44" s="103">
        <v>0</v>
      </c>
      <c r="L44" s="103">
        <v>0.1</v>
      </c>
      <c r="M44" s="103">
        <v>0.1</v>
      </c>
      <c r="N44" s="103">
        <v>0.1</v>
      </c>
      <c r="O44" s="103">
        <v>0.1</v>
      </c>
      <c r="P44" s="101">
        <f t="shared" si="0"/>
        <v>0.99999999999999989</v>
      </c>
      <c r="Q44" s="449" t="s">
        <v>114</v>
      </c>
      <c r="R44" s="450"/>
      <c r="S44" s="450"/>
      <c r="T44" s="450"/>
      <c r="U44" s="450"/>
      <c r="V44" s="450"/>
      <c r="W44" s="450"/>
      <c r="X44" s="450"/>
      <c r="Y44" s="450"/>
      <c r="Z44" s="450"/>
      <c r="AA44" s="450"/>
      <c r="AB44" s="450"/>
      <c r="AC44" s="450"/>
      <c r="AD44" s="451"/>
      <c r="AE44" s="97"/>
    </row>
    <row r="45" spans="1:41" ht="54" customHeight="1" x14ac:dyDescent="0.15">
      <c r="A45" s="446"/>
      <c r="B45" s="448"/>
      <c r="C45" s="91" t="s">
        <v>65</v>
      </c>
      <c r="D45" s="105">
        <v>0</v>
      </c>
      <c r="E45" s="105">
        <v>0.1</v>
      </c>
      <c r="F45" s="105"/>
      <c r="G45" s="105"/>
      <c r="H45" s="105"/>
      <c r="I45" s="105"/>
      <c r="J45" s="105"/>
      <c r="K45" s="105"/>
      <c r="L45" s="106"/>
      <c r="M45" s="106"/>
      <c r="N45" s="106"/>
      <c r="O45" s="106"/>
      <c r="P45" s="107">
        <f t="shared" si="0"/>
        <v>0.1</v>
      </c>
      <c r="Q45" s="452"/>
      <c r="R45" s="453"/>
      <c r="S45" s="453"/>
      <c r="T45" s="453"/>
      <c r="U45" s="453"/>
      <c r="V45" s="453"/>
      <c r="W45" s="453"/>
      <c r="X45" s="453"/>
      <c r="Y45" s="453"/>
      <c r="Z45" s="453"/>
      <c r="AA45" s="453"/>
      <c r="AB45" s="453"/>
      <c r="AC45" s="453"/>
      <c r="AD45" s="454"/>
      <c r="AE45" s="97"/>
    </row>
    <row r="46" spans="1:41" x14ac:dyDescent="0.2">
      <c r="A46" s="50" t="s">
        <v>94</v>
      </c>
    </row>
  </sheetData>
  <mergeCells count="80">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A44:A45"/>
    <mergeCell ref="B44:B45"/>
    <mergeCell ref="Q44:AD45"/>
    <mergeCell ref="A40:A41"/>
    <mergeCell ref="B40:B41"/>
    <mergeCell ref="Q40:AD41"/>
    <mergeCell ref="A42:A43"/>
    <mergeCell ref="B42:B43"/>
    <mergeCell ref="Q42:AD43"/>
  </mergeCells>
  <dataValidations count="3">
    <dataValidation type="list" allowBlank="1" showInputMessage="1" showErrorMessage="1" sqref="C7:C9" xr:uid="{00000000-0002-0000-02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AA34 W34" xr:uid="{00000000-0002-0000-0200-000002000000}">
      <formula1>2000</formula1>
    </dataValidation>
  </dataValidations>
  <pageMargins left="0.25" right="0.25" top="0.75" bottom="0.75" header="0.3" footer="0.3"/>
  <pageSetup scale="27"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M40"/>
  <sheetViews>
    <sheetView topLeftCell="H9" zoomScaleNormal="106" workbookViewId="0">
      <selection activeCell="S13" sqref="S13:T13"/>
    </sheetView>
  </sheetViews>
  <sheetFormatPr defaultColWidth="10.76171875" defaultRowHeight="15" x14ac:dyDescent="0.2"/>
  <cols>
    <col min="1" max="1" width="38.47265625" style="50" customWidth="1"/>
    <col min="2" max="2" width="15.46875" style="50" customWidth="1"/>
    <col min="3" max="3" width="16.27734375" style="50" customWidth="1"/>
    <col min="4" max="6" width="6.9921875" style="50" customWidth="1"/>
    <col min="7" max="15" width="7.6640625" style="50" customWidth="1"/>
    <col min="16" max="16" width="13.31640625" style="50" customWidth="1"/>
    <col min="17" max="17" width="10.76171875" style="50"/>
    <col min="18" max="18" width="7.3984375" style="50" customWidth="1"/>
    <col min="19" max="20" width="10.76171875" style="50"/>
    <col min="21" max="21" width="13.046875" style="50" customWidth="1"/>
    <col min="22" max="22" width="7.6640625" style="50" customWidth="1"/>
    <col min="23" max="28" width="12.23828125" style="50" customWidth="1"/>
    <col min="29" max="29" width="6.3203125" style="50" bestFit="1" customWidth="1"/>
    <col min="30" max="30" width="22.734375" style="50" customWidth="1"/>
    <col min="31" max="31" width="18.4296875" style="50" bestFit="1" customWidth="1"/>
    <col min="32" max="32" width="8.47265625" style="50" customWidth="1"/>
    <col min="33" max="33" width="18.4296875" style="50" bestFit="1" customWidth="1"/>
    <col min="34" max="34" width="5.78125" style="50" customWidth="1"/>
    <col min="35" max="35" width="18.4296875" style="50" bestFit="1" customWidth="1"/>
    <col min="36" max="36" width="4.70703125" style="50" customWidth="1"/>
    <col min="37" max="37" width="23" style="50" bestFit="1" customWidth="1"/>
    <col min="38" max="38" width="10.76171875" style="50"/>
    <col min="39" max="39" width="18.4296875" style="50" bestFit="1" customWidth="1"/>
    <col min="40" max="40" width="16.140625" style="50" customWidth="1"/>
    <col min="41" max="16384" width="10.76171875" style="50"/>
  </cols>
  <sheetData>
    <row r="1" spans="1:28" ht="32.25" customHeight="1" x14ac:dyDescent="0.2">
      <c r="A1" s="336"/>
      <c r="B1" s="339" t="s">
        <v>0</v>
      </c>
      <c r="C1" s="340"/>
      <c r="D1" s="340"/>
      <c r="E1" s="340"/>
      <c r="F1" s="340"/>
      <c r="G1" s="340"/>
      <c r="H1" s="340"/>
      <c r="I1" s="340"/>
      <c r="J1" s="340"/>
      <c r="K1" s="340"/>
      <c r="L1" s="340"/>
      <c r="M1" s="340"/>
      <c r="N1" s="340"/>
      <c r="O1" s="340"/>
      <c r="P1" s="340"/>
      <c r="Q1" s="340"/>
      <c r="R1" s="340"/>
      <c r="S1" s="340"/>
      <c r="T1" s="340"/>
      <c r="U1" s="340"/>
      <c r="V1" s="340"/>
      <c r="W1" s="340"/>
      <c r="X1" s="340"/>
      <c r="Y1" s="341"/>
      <c r="Z1" s="342" t="s">
        <v>1</v>
      </c>
      <c r="AA1" s="343"/>
      <c r="AB1" s="344"/>
    </row>
    <row r="2" spans="1:28" ht="30.75" customHeight="1" x14ac:dyDescent="0.2">
      <c r="A2" s="337"/>
      <c r="B2" s="345" t="s">
        <v>2</v>
      </c>
      <c r="C2" s="346"/>
      <c r="D2" s="346"/>
      <c r="E2" s="346"/>
      <c r="F2" s="346"/>
      <c r="G2" s="346"/>
      <c r="H2" s="346"/>
      <c r="I2" s="346"/>
      <c r="J2" s="346"/>
      <c r="K2" s="346"/>
      <c r="L2" s="346"/>
      <c r="M2" s="346"/>
      <c r="N2" s="346"/>
      <c r="O2" s="346"/>
      <c r="P2" s="346"/>
      <c r="Q2" s="346"/>
      <c r="R2" s="346"/>
      <c r="S2" s="346"/>
      <c r="T2" s="346"/>
      <c r="U2" s="346"/>
      <c r="V2" s="346"/>
      <c r="W2" s="346"/>
      <c r="X2" s="346"/>
      <c r="Y2" s="347"/>
      <c r="Z2" s="508" t="s">
        <v>115</v>
      </c>
      <c r="AA2" s="509"/>
      <c r="AB2" s="510"/>
    </row>
    <row r="3" spans="1:28" ht="24" customHeight="1" x14ac:dyDescent="0.2">
      <c r="A3" s="337"/>
      <c r="B3" s="306" t="s">
        <v>4</v>
      </c>
      <c r="C3" s="307"/>
      <c r="D3" s="307"/>
      <c r="E3" s="307"/>
      <c r="F3" s="307"/>
      <c r="G3" s="307"/>
      <c r="H3" s="307"/>
      <c r="I3" s="307"/>
      <c r="J3" s="307"/>
      <c r="K3" s="307"/>
      <c r="L3" s="307"/>
      <c r="M3" s="307"/>
      <c r="N3" s="307"/>
      <c r="O3" s="307"/>
      <c r="P3" s="307"/>
      <c r="Q3" s="307"/>
      <c r="R3" s="307"/>
      <c r="S3" s="307"/>
      <c r="T3" s="307"/>
      <c r="U3" s="307"/>
      <c r="V3" s="307"/>
      <c r="W3" s="307"/>
      <c r="X3" s="307"/>
      <c r="Y3" s="308"/>
      <c r="Z3" s="508" t="s">
        <v>116</v>
      </c>
      <c r="AA3" s="509"/>
      <c r="AB3" s="510"/>
    </row>
    <row r="4" spans="1:28" ht="15.75" customHeight="1" thickBot="1" x14ac:dyDescent="0.25">
      <c r="A4" s="338"/>
      <c r="B4" s="309"/>
      <c r="C4" s="310"/>
      <c r="D4" s="310"/>
      <c r="E4" s="310"/>
      <c r="F4" s="310"/>
      <c r="G4" s="310"/>
      <c r="H4" s="310"/>
      <c r="I4" s="310"/>
      <c r="J4" s="310"/>
      <c r="K4" s="310"/>
      <c r="L4" s="310"/>
      <c r="M4" s="310"/>
      <c r="N4" s="310"/>
      <c r="O4" s="310"/>
      <c r="P4" s="310"/>
      <c r="Q4" s="310"/>
      <c r="R4" s="310"/>
      <c r="S4" s="310"/>
      <c r="T4" s="310"/>
      <c r="U4" s="310"/>
      <c r="V4" s="310"/>
      <c r="W4" s="310"/>
      <c r="X4" s="310"/>
      <c r="Y4" s="311"/>
      <c r="Z4" s="351" t="s">
        <v>6</v>
      </c>
      <c r="AA4" s="352"/>
      <c r="AB4" s="353"/>
    </row>
    <row r="5" spans="1:28" ht="9" customHeight="1" thickBot="1" x14ac:dyDescent="0.25">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25">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
      <c r="A7" s="294" t="s">
        <v>14</v>
      </c>
      <c r="B7" s="295"/>
      <c r="C7" s="303"/>
      <c r="D7" s="304"/>
      <c r="E7" s="304"/>
      <c r="F7" s="304"/>
      <c r="G7" s="304"/>
      <c r="H7" s="304"/>
      <c r="I7" s="304"/>
      <c r="J7" s="304"/>
      <c r="K7" s="305"/>
      <c r="L7" s="62"/>
      <c r="M7" s="63"/>
      <c r="N7" s="63"/>
      <c r="O7" s="63"/>
      <c r="P7" s="63"/>
      <c r="Q7" s="64"/>
      <c r="R7" s="511" t="s">
        <v>8</v>
      </c>
      <c r="S7" s="512"/>
      <c r="T7" s="513"/>
      <c r="U7" s="547" t="s">
        <v>117</v>
      </c>
      <c r="V7" s="316"/>
      <c r="W7" s="511" t="s">
        <v>9</v>
      </c>
      <c r="X7" s="513"/>
      <c r="Y7" s="331" t="s">
        <v>10</v>
      </c>
      <c r="Z7" s="332"/>
      <c r="AA7" s="321"/>
      <c r="AB7" s="322"/>
    </row>
    <row r="8" spans="1:28" ht="15" customHeight="1" x14ac:dyDescent="0.2">
      <c r="A8" s="296"/>
      <c r="B8" s="297"/>
      <c r="C8" s="306"/>
      <c r="D8" s="307"/>
      <c r="E8" s="307"/>
      <c r="F8" s="307"/>
      <c r="G8" s="307"/>
      <c r="H8" s="307"/>
      <c r="I8" s="307"/>
      <c r="J8" s="307"/>
      <c r="K8" s="308"/>
      <c r="L8" s="62"/>
      <c r="M8" s="63"/>
      <c r="N8" s="63"/>
      <c r="O8" s="63"/>
      <c r="P8" s="63"/>
      <c r="Q8" s="64"/>
      <c r="R8" s="286"/>
      <c r="S8" s="287"/>
      <c r="T8" s="288"/>
      <c r="U8" s="317"/>
      <c r="V8" s="318"/>
      <c r="W8" s="286"/>
      <c r="X8" s="288"/>
      <c r="Y8" s="323" t="s">
        <v>11</v>
      </c>
      <c r="Z8" s="324"/>
      <c r="AA8" s="325"/>
      <c r="AB8" s="326"/>
    </row>
    <row r="9" spans="1:28" ht="15" customHeight="1" thickBot="1" x14ac:dyDescent="0.25">
      <c r="A9" s="298"/>
      <c r="B9" s="299"/>
      <c r="C9" s="309"/>
      <c r="D9" s="310"/>
      <c r="E9" s="310"/>
      <c r="F9" s="310"/>
      <c r="G9" s="310"/>
      <c r="H9" s="310"/>
      <c r="I9" s="310"/>
      <c r="J9" s="310"/>
      <c r="K9" s="311"/>
      <c r="L9" s="62"/>
      <c r="M9" s="63"/>
      <c r="N9" s="63"/>
      <c r="O9" s="63"/>
      <c r="P9" s="63"/>
      <c r="Q9" s="64"/>
      <c r="R9" s="289"/>
      <c r="S9" s="290"/>
      <c r="T9" s="291"/>
      <c r="U9" s="319"/>
      <c r="V9" s="320"/>
      <c r="W9" s="289"/>
      <c r="X9" s="291"/>
      <c r="Y9" s="327" t="s">
        <v>13</v>
      </c>
      <c r="Z9" s="328"/>
      <c r="AA9" s="329"/>
      <c r="AB9" s="330"/>
    </row>
    <row r="10" spans="1:28" ht="9" customHeight="1" thickBot="1" x14ac:dyDescent="0.25">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25">
      <c r="A11" s="359" t="s">
        <v>16</v>
      </c>
      <c r="B11" s="360"/>
      <c r="C11" s="548"/>
      <c r="D11" s="549"/>
      <c r="E11" s="549"/>
      <c r="F11" s="549"/>
      <c r="G11" s="549"/>
      <c r="H11" s="549"/>
      <c r="I11" s="549"/>
      <c r="J11" s="549"/>
      <c r="K11" s="550"/>
      <c r="L11" s="72"/>
      <c r="M11" s="283" t="s">
        <v>18</v>
      </c>
      <c r="N11" s="284"/>
      <c r="O11" s="284"/>
      <c r="P11" s="284"/>
      <c r="Q11" s="285"/>
      <c r="R11" s="354"/>
      <c r="S11" s="355"/>
      <c r="T11" s="355"/>
      <c r="U11" s="355"/>
      <c r="V11" s="356"/>
      <c r="W11" s="283" t="s">
        <v>20</v>
      </c>
      <c r="X11" s="285"/>
      <c r="Y11" s="333"/>
      <c r="Z11" s="334"/>
      <c r="AA11" s="334"/>
      <c r="AB11" s="335"/>
    </row>
    <row r="12" spans="1:28" ht="9" customHeight="1" thickBot="1" x14ac:dyDescent="0.25">
      <c r="A12" s="59"/>
      <c r="B12" s="54"/>
      <c r="C12" s="361"/>
      <c r="D12" s="361"/>
      <c r="E12" s="361"/>
      <c r="F12" s="361"/>
      <c r="G12" s="361"/>
      <c r="H12" s="361"/>
      <c r="I12" s="361"/>
      <c r="J12" s="361"/>
      <c r="K12" s="361"/>
      <c r="L12" s="361"/>
      <c r="M12" s="361"/>
      <c r="N12" s="361"/>
      <c r="O12" s="361"/>
      <c r="P12" s="361"/>
      <c r="Q12" s="361"/>
      <c r="R12" s="361"/>
      <c r="S12" s="361"/>
      <c r="T12" s="361"/>
      <c r="U12" s="361"/>
      <c r="V12" s="361"/>
      <c r="W12" s="361"/>
      <c r="X12" s="361"/>
      <c r="Y12" s="361"/>
      <c r="Z12" s="361"/>
      <c r="AA12" s="73"/>
      <c r="AB12" s="74"/>
    </row>
    <row r="13" spans="1:28" s="76" customFormat="1" ht="37.5" customHeight="1" thickBot="1" x14ac:dyDescent="0.25">
      <c r="A13" s="359" t="s">
        <v>22</v>
      </c>
      <c r="B13" s="360"/>
      <c r="C13" s="362"/>
      <c r="D13" s="363"/>
      <c r="E13" s="363"/>
      <c r="F13" s="363"/>
      <c r="G13" s="363"/>
      <c r="H13" s="363"/>
      <c r="I13" s="363"/>
      <c r="J13" s="363"/>
      <c r="K13" s="363"/>
      <c r="L13" s="363"/>
      <c r="M13" s="363"/>
      <c r="N13" s="363"/>
      <c r="O13" s="363"/>
      <c r="P13" s="363"/>
      <c r="Q13" s="364"/>
      <c r="R13" s="54"/>
      <c r="S13" s="516" t="s">
        <v>118</v>
      </c>
      <c r="T13" s="516"/>
      <c r="U13" s="75"/>
      <c r="V13" s="515" t="s">
        <v>25</v>
      </c>
      <c r="W13" s="516"/>
      <c r="X13" s="516"/>
      <c r="Y13" s="516"/>
      <c r="Z13" s="54"/>
      <c r="AA13" s="256"/>
      <c r="AB13" s="257"/>
    </row>
    <row r="14" spans="1:28" ht="16.5" customHeight="1" thickBot="1" x14ac:dyDescent="0.25">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25">
      <c r="A15" s="294" t="s">
        <v>7</v>
      </c>
      <c r="B15" s="295"/>
      <c r="C15" s="526" t="s">
        <v>119</v>
      </c>
      <c r="D15" s="80"/>
      <c r="E15" s="80"/>
      <c r="F15" s="80"/>
      <c r="G15" s="80"/>
      <c r="H15" s="80"/>
      <c r="I15" s="80"/>
      <c r="J15" s="70"/>
      <c r="K15" s="81"/>
      <c r="L15" s="70"/>
      <c r="M15" s="60"/>
      <c r="N15" s="60"/>
      <c r="O15" s="60"/>
      <c r="P15" s="60"/>
      <c r="Q15" s="517" t="s">
        <v>26</v>
      </c>
      <c r="R15" s="518"/>
      <c r="S15" s="518"/>
      <c r="T15" s="518"/>
      <c r="U15" s="518"/>
      <c r="V15" s="518"/>
      <c r="W15" s="518"/>
      <c r="X15" s="518"/>
      <c r="Y15" s="518"/>
      <c r="Z15" s="518"/>
      <c r="AA15" s="518"/>
      <c r="AB15" s="519"/>
    </row>
    <row r="16" spans="1:28" ht="35.25" customHeight="1" thickBot="1" x14ac:dyDescent="0.25">
      <c r="A16" s="298"/>
      <c r="B16" s="299"/>
      <c r="C16" s="527"/>
      <c r="D16" s="80"/>
      <c r="E16" s="80"/>
      <c r="F16" s="80"/>
      <c r="G16" s="80"/>
      <c r="H16" s="80"/>
      <c r="I16" s="80"/>
      <c r="J16" s="70"/>
      <c r="K16" s="70"/>
      <c r="L16" s="70"/>
      <c r="M16" s="60"/>
      <c r="N16" s="60"/>
      <c r="O16" s="60"/>
      <c r="P16" s="60"/>
      <c r="Q16" s="541" t="s">
        <v>120</v>
      </c>
      <c r="R16" s="542"/>
      <c r="S16" s="542"/>
      <c r="T16" s="542"/>
      <c r="U16" s="542"/>
      <c r="V16" s="543"/>
      <c r="W16" s="545" t="s">
        <v>121</v>
      </c>
      <c r="X16" s="542"/>
      <c r="Y16" s="542"/>
      <c r="Z16" s="542"/>
      <c r="AA16" s="542"/>
      <c r="AB16" s="546"/>
    </row>
    <row r="17" spans="1:39" ht="27" customHeight="1" x14ac:dyDescent="0.2">
      <c r="A17" s="82"/>
      <c r="B17" s="60"/>
      <c r="C17" s="60"/>
      <c r="D17" s="80"/>
      <c r="E17" s="80"/>
      <c r="F17" s="80"/>
      <c r="G17" s="80"/>
      <c r="H17" s="80"/>
      <c r="I17" s="80"/>
      <c r="J17" s="80"/>
      <c r="K17" s="80"/>
      <c r="L17" s="80"/>
      <c r="M17" s="60"/>
      <c r="N17" s="60"/>
      <c r="O17" s="60"/>
      <c r="P17" s="60"/>
      <c r="Q17" s="554" t="s">
        <v>122</v>
      </c>
      <c r="R17" s="555"/>
      <c r="S17" s="503"/>
      <c r="T17" s="504" t="s">
        <v>123</v>
      </c>
      <c r="U17" s="539"/>
      <c r="V17" s="540"/>
      <c r="W17" s="502" t="s">
        <v>122</v>
      </c>
      <c r="X17" s="503"/>
      <c r="Y17" s="502" t="s">
        <v>124</v>
      </c>
      <c r="Z17" s="503"/>
      <c r="AA17" s="504" t="s">
        <v>125</v>
      </c>
      <c r="AB17" s="505"/>
      <c r="AC17" s="83"/>
      <c r="AD17" s="83"/>
    </row>
    <row r="18" spans="1:39" ht="27" customHeight="1" x14ac:dyDescent="0.2">
      <c r="A18" s="82"/>
      <c r="B18" s="60"/>
      <c r="C18" s="60"/>
      <c r="D18" s="80"/>
      <c r="E18" s="80"/>
      <c r="F18" s="80"/>
      <c r="G18" s="80"/>
      <c r="H18" s="80"/>
      <c r="I18" s="80"/>
      <c r="J18" s="80"/>
      <c r="K18" s="80"/>
      <c r="L18" s="80"/>
      <c r="M18" s="60"/>
      <c r="N18" s="60"/>
      <c r="O18" s="60"/>
      <c r="P18" s="60"/>
      <c r="Q18" s="158"/>
      <c r="R18" s="159"/>
      <c r="S18" s="160"/>
      <c r="T18" s="504"/>
      <c r="U18" s="539"/>
      <c r="V18" s="540"/>
      <c r="W18" s="136"/>
      <c r="X18" s="137"/>
      <c r="Y18" s="136"/>
      <c r="Z18" s="137"/>
      <c r="AA18" s="138"/>
      <c r="AB18" s="139"/>
      <c r="AC18" s="83"/>
      <c r="AD18" s="83"/>
    </row>
    <row r="19" spans="1:39" ht="18" customHeight="1" thickBot="1" x14ac:dyDescent="0.25">
      <c r="A19" s="59"/>
      <c r="B19" s="54"/>
      <c r="C19" s="80"/>
      <c r="D19" s="80"/>
      <c r="E19" s="80"/>
      <c r="F19" s="80"/>
      <c r="G19" s="84"/>
      <c r="H19" s="84"/>
      <c r="I19" s="84"/>
      <c r="J19" s="84"/>
      <c r="K19" s="84"/>
      <c r="L19" s="84"/>
      <c r="M19" s="80"/>
      <c r="N19" s="80"/>
      <c r="O19" s="80"/>
      <c r="P19" s="80"/>
      <c r="Q19" s="551"/>
      <c r="R19" s="552"/>
      <c r="S19" s="553"/>
      <c r="T19" s="558"/>
      <c r="U19" s="552"/>
      <c r="V19" s="553"/>
      <c r="W19" s="520"/>
      <c r="X19" s="521"/>
      <c r="Y19" s="506"/>
      <c r="Z19" s="507"/>
      <c r="AA19" s="556"/>
      <c r="AB19" s="557"/>
      <c r="AC19" s="3"/>
      <c r="AD19" s="3"/>
    </row>
    <row r="20" spans="1:39" ht="7.5" customHeight="1" thickBot="1" x14ac:dyDescent="0.25">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
      <c r="A21" s="258" t="s">
        <v>47</v>
      </c>
      <c r="B21" s="259"/>
      <c r="C21" s="260"/>
      <c r="D21" s="260"/>
      <c r="E21" s="260"/>
      <c r="F21" s="260"/>
      <c r="G21" s="260"/>
      <c r="H21" s="260"/>
      <c r="I21" s="260"/>
      <c r="J21" s="260"/>
      <c r="K21" s="260"/>
      <c r="L21" s="260"/>
      <c r="M21" s="260"/>
      <c r="N21" s="260"/>
      <c r="O21" s="260"/>
      <c r="P21" s="260"/>
      <c r="Q21" s="260"/>
      <c r="R21" s="260"/>
      <c r="S21" s="260"/>
      <c r="T21" s="260"/>
      <c r="U21" s="260"/>
      <c r="V21" s="260"/>
      <c r="W21" s="260"/>
      <c r="X21" s="260"/>
      <c r="Y21" s="260"/>
      <c r="Z21" s="260"/>
      <c r="AA21" s="260"/>
      <c r="AB21" s="261"/>
    </row>
    <row r="22" spans="1:39" ht="15" customHeight="1" x14ac:dyDescent="0.2">
      <c r="A22" s="266" t="s">
        <v>48</v>
      </c>
      <c r="B22" s="268" t="s">
        <v>49</v>
      </c>
      <c r="C22" s="269"/>
      <c r="D22" s="263" t="s">
        <v>126</v>
      </c>
      <c r="E22" s="272"/>
      <c r="F22" s="272"/>
      <c r="G22" s="272"/>
      <c r="H22" s="272"/>
      <c r="I22" s="272"/>
      <c r="J22" s="272"/>
      <c r="K22" s="272"/>
      <c r="L22" s="272"/>
      <c r="M22" s="272"/>
      <c r="N22" s="272"/>
      <c r="O22" s="273"/>
      <c r="P22" s="274" t="s">
        <v>41</v>
      </c>
      <c r="Q22" s="274" t="s">
        <v>51</v>
      </c>
      <c r="R22" s="274"/>
      <c r="S22" s="274"/>
      <c r="T22" s="274"/>
      <c r="U22" s="274"/>
      <c r="V22" s="274"/>
      <c r="W22" s="274"/>
      <c r="X22" s="274"/>
      <c r="Y22" s="274"/>
      <c r="Z22" s="274"/>
      <c r="AA22" s="274"/>
      <c r="AB22" s="275"/>
    </row>
    <row r="23" spans="1:39" ht="27" customHeight="1" x14ac:dyDescent="0.2">
      <c r="A23" s="267"/>
      <c r="B23" s="270"/>
      <c r="C23" s="271"/>
      <c r="D23" s="88" t="s">
        <v>29</v>
      </c>
      <c r="E23" s="88" t="s">
        <v>30</v>
      </c>
      <c r="F23" s="88" t="s">
        <v>31</v>
      </c>
      <c r="G23" s="88" t="s">
        <v>32</v>
      </c>
      <c r="H23" s="88" t="s">
        <v>33</v>
      </c>
      <c r="I23" s="88" t="s">
        <v>34</v>
      </c>
      <c r="J23" s="88" t="s">
        <v>35</v>
      </c>
      <c r="K23" s="88" t="s">
        <v>36</v>
      </c>
      <c r="L23" s="88" t="s">
        <v>37</v>
      </c>
      <c r="M23" s="88" t="s">
        <v>38</v>
      </c>
      <c r="N23" s="88" t="s">
        <v>39</v>
      </c>
      <c r="O23" s="88" t="s">
        <v>40</v>
      </c>
      <c r="P23" s="273"/>
      <c r="Q23" s="274"/>
      <c r="R23" s="274"/>
      <c r="S23" s="274"/>
      <c r="T23" s="274"/>
      <c r="U23" s="274"/>
      <c r="V23" s="274"/>
      <c r="W23" s="274"/>
      <c r="X23" s="274"/>
      <c r="Y23" s="274"/>
      <c r="Z23" s="274"/>
      <c r="AA23" s="274"/>
      <c r="AB23" s="275"/>
    </row>
    <row r="24" spans="1:39" ht="42" customHeight="1" thickBot="1" x14ac:dyDescent="0.25">
      <c r="A24" s="85"/>
      <c r="B24" s="276"/>
      <c r="C24" s="277"/>
      <c r="D24" s="89"/>
      <c r="E24" s="89"/>
      <c r="F24" s="89"/>
      <c r="G24" s="89"/>
      <c r="H24" s="89"/>
      <c r="I24" s="89"/>
      <c r="J24" s="89"/>
      <c r="K24" s="89"/>
      <c r="L24" s="89"/>
      <c r="M24" s="89"/>
      <c r="N24" s="89"/>
      <c r="O24" s="89"/>
      <c r="P24" s="86">
        <f>SUM(D24:O24)</f>
        <v>0</v>
      </c>
      <c r="Q24" s="494" t="s">
        <v>127</v>
      </c>
      <c r="R24" s="494"/>
      <c r="S24" s="494"/>
      <c r="T24" s="494"/>
      <c r="U24" s="494"/>
      <c r="V24" s="494"/>
      <c r="W24" s="494"/>
      <c r="X24" s="494"/>
      <c r="Y24" s="494"/>
      <c r="Z24" s="494"/>
      <c r="AA24" s="494"/>
      <c r="AB24" s="495"/>
    </row>
    <row r="25" spans="1:39" ht="22.5" customHeight="1" x14ac:dyDescent="0.2">
      <c r="A25" s="280" t="s">
        <v>54</v>
      </c>
      <c r="B25" s="281"/>
      <c r="C25" s="281"/>
      <c r="D25" s="281"/>
      <c r="E25" s="281"/>
      <c r="F25" s="281"/>
      <c r="G25" s="281"/>
      <c r="H25" s="281"/>
      <c r="I25" s="281"/>
      <c r="J25" s="281"/>
      <c r="K25" s="281"/>
      <c r="L25" s="281"/>
      <c r="M25" s="281"/>
      <c r="N25" s="281"/>
      <c r="O25" s="281"/>
      <c r="P25" s="281"/>
      <c r="Q25" s="281"/>
      <c r="R25" s="281"/>
      <c r="S25" s="281"/>
      <c r="T25" s="281"/>
      <c r="U25" s="281"/>
      <c r="V25" s="281"/>
      <c r="W25" s="281"/>
      <c r="X25" s="281"/>
      <c r="Y25" s="281"/>
      <c r="Z25" s="281"/>
      <c r="AA25" s="281"/>
      <c r="AB25" s="282"/>
    </row>
    <row r="26" spans="1:39" ht="23.25" customHeight="1" x14ac:dyDescent="0.2">
      <c r="A26" s="262" t="s">
        <v>55</v>
      </c>
      <c r="B26" s="274" t="s">
        <v>56</v>
      </c>
      <c r="C26" s="274" t="s">
        <v>49</v>
      </c>
      <c r="D26" s="274" t="s">
        <v>57</v>
      </c>
      <c r="E26" s="274"/>
      <c r="F26" s="274"/>
      <c r="G26" s="274"/>
      <c r="H26" s="274"/>
      <c r="I26" s="274"/>
      <c r="J26" s="274"/>
      <c r="K26" s="274"/>
      <c r="L26" s="274"/>
      <c r="M26" s="274"/>
      <c r="N26" s="274"/>
      <c r="O26" s="274"/>
      <c r="P26" s="274"/>
      <c r="Q26" s="274" t="s">
        <v>58</v>
      </c>
      <c r="R26" s="274"/>
      <c r="S26" s="274"/>
      <c r="T26" s="274"/>
      <c r="U26" s="274"/>
      <c r="V26" s="274"/>
      <c r="W26" s="274"/>
      <c r="X26" s="274"/>
      <c r="Y26" s="274"/>
      <c r="Z26" s="274"/>
      <c r="AA26" s="274"/>
      <c r="AB26" s="275"/>
      <c r="AE26" s="87"/>
      <c r="AF26" s="87"/>
      <c r="AG26" s="87"/>
      <c r="AH26" s="87"/>
      <c r="AI26" s="87"/>
      <c r="AJ26" s="87"/>
      <c r="AK26" s="87"/>
      <c r="AL26" s="87"/>
      <c r="AM26" s="87"/>
    </row>
    <row r="27" spans="1:39" ht="23.25" customHeight="1" x14ac:dyDescent="0.2">
      <c r="A27" s="262"/>
      <c r="B27" s="274"/>
      <c r="C27" s="365"/>
      <c r="D27" s="88" t="s">
        <v>29</v>
      </c>
      <c r="E27" s="88" t="s">
        <v>30</v>
      </c>
      <c r="F27" s="88" t="s">
        <v>31</v>
      </c>
      <c r="G27" s="88" t="s">
        <v>32</v>
      </c>
      <c r="H27" s="88" t="s">
        <v>33</v>
      </c>
      <c r="I27" s="88" t="s">
        <v>34</v>
      </c>
      <c r="J27" s="88" t="s">
        <v>35</v>
      </c>
      <c r="K27" s="88" t="s">
        <v>36</v>
      </c>
      <c r="L27" s="88" t="s">
        <v>37</v>
      </c>
      <c r="M27" s="88" t="s">
        <v>38</v>
      </c>
      <c r="N27" s="88" t="s">
        <v>39</v>
      </c>
      <c r="O27" s="88" t="s">
        <v>40</v>
      </c>
      <c r="P27" s="88" t="s">
        <v>41</v>
      </c>
      <c r="Q27" s="270" t="s">
        <v>59</v>
      </c>
      <c r="R27" s="366"/>
      <c r="S27" s="366"/>
      <c r="T27" s="271"/>
      <c r="U27" s="270" t="s">
        <v>60</v>
      </c>
      <c r="V27" s="366"/>
      <c r="W27" s="366"/>
      <c r="X27" s="271"/>
      <c r="Y27" s="270" t="s">
        <v>61</v>
      </c>
      <c r="Z27" s="366"/>
      <c r="AA27" s="366"/>
      <c r="AB27" s="367"/>
      <c r="AE27" s="87"/>
      <c r="AF27" s="87"/>
      <c r="AG27" s="87"/>
      <c r="AH27" s="87"/>
      <c r="AI27" s="87"/>
      <c r="AJ27" s="87"/>
      <c r="AK27" s="87"/>
      <c r="AL27" s="87"/>
      <c r="AM27" s="87"/>
    </row>
    <row r="28" spans="1:39" ht="33" customHeight="1" x14ac:dyDescent="0.15">
      <c r="A28" s="492"/>
      <c r="B28" s="544"/>
      <c r="C28" s="90" t="s">
        <v>62</v>
      </c>
      <c r="D28" s="89"/>
      <c r="E28" s="89"/>
      <c r="F28" s="89"/>
      <c r="G28" s="89"/>
      <c r="H28" s="89"/>
      <c r="I28" s="89"/>
      <c r="J28" s="89"/>
      <c r="K28" s="89"/>
      <c r="L28" s="89"/>
      <c r="M28" s="89"/>
      <c r="N28" s="89"/>
      <c r="O28" s="89"/>
      <c r="P28" s="156">
        <f>SUM(D28:O28)</f>
        <v>0</v>
      </c>
      <c r="Q28" s="496" t="s">
        <v>128</v>
      </c>
      <c r="R28" s="497"/>
      <c r="S28" s="497"/>
      <c r="T28" s="498"/>
      <c r="U28" s="496" t="s">
        <v>129</v>
      </c>
      <c r="V28" s="497"/>
      <c r="W28" s="497"/>
      <c r="X28" s="498"/>
      <c r="Y28" s="496" t="s">
        <v>130</v>
      </c>
      <c r="Z28" s="497"/>
      <c r="AA28" s="497"/>
      <c r="AB28" s="537"/>
      <c r="AE28" s="87"/>
      <c r="AF28" s="87"/>
      <c r="AG28" s="87"/>
      <c r="AH28" s="87"/>
      <c r="AI28" s="87"/>
      <c r="AJ28" s="87"/>
      <c r="AK28" s="87"/>
      <c r="AL28" s="87"/>
      <c r="AM28" s="87"/>
    </row>
    <row r="29" spans="1:39" ht="34.5" customHeight="1" thickBot="1" x14ac:dyDescent="0.2">
      <c r="A29" s="493"/>
      <c r="B29" s="371"/>
      <c r="C29" s="91" t="s">
        <v>65</v>
      </c>
      <c r="D29" s="92"/>
      <c r="E29" s="92"/>
      <c r="F29" s="92"/>
      <c r="G29" s="93"/>
      <c r="H29" s="93"/>
      <c r="I29" s="93"/>
      <c r="J29" s="93"/>
      <c r="K29" s="93"/>
      <c r="L29" s="93"/>
      <c r="M29" s="93"/>
      <c r="N29" s="93"/>
      <c r="O29" s="93"/>
      <c r="P29" s="157">
        <f>SUM(D29:O29)</f>
        <v>0</v>
      </c>
      <c r="Q29" s="499"/>
      <c r="R29" s="500"/>
      <c r="S29" s="500"/>
      <c r="T29" s="501"/>
      <c r="U29" s="499"/>
      <c r="V29" s="500"/>
      <c r="W29" s="500"/>
      <c r="X29" s="501"/>
      <c r="Y29" s="499"/>
      <c r="Z29" s="500"/>
      <c r="AA29" s="500"/>
      <c r="AB29" s="538"/>
      <c r="AC29" s="49"/>
      <c r="AE29" s="87"/>
      <c r="AF29" s="87"/>
      <c r="AG29" s="87"/>
      <c r="AH29" s="87"/>
      <c r="AI29" s="87"/>
      <c r="AJ29" s="87"/>
      <c r="AK29" s="87"/>
      <c r="AL29" s="87"/>
      <c r="AM29" s="87"/>
    </row>
    <row r="30" spans="1:39" ht="26.25" customHeight="1" x14ac:dyDescent="0.2">
      <c r="A30" s="292" t="s">
        <v>66</v>
      </c>
      <c r="B30" s="390" t="s">
        <v>67</v>
      </c>
      <c r="C30" s="392" t="s">
        <v>68</v>
      </c>
      <c r="D30" s="392"/>
      <c r="E30" s="392"/>
      <c r="F30" s="392"/>
      <c r="G30" s="392"/>
      <c r="H30" s="392"/>
      <c r="I30" s="392"/>
      <c r="J30" s="392"/>
      <c r="K30" s="392"/>
      <c r="L30" s="392"/>
      <c r="M30" s="392"/>
      <c r="N30" s="392"/>
      <c r="O30" s="392"/>
      <c r="P30" s="392"/>
      <c r="Q30" s="293" t="s">
        <v>69</v>
      </c>
      <c r="R30" s="393"/>
      <c r="S30" s="393"/>
      <c r="T30" s="393"/>
      <c r="U30" s="393"/>
      <c r="V30" s="393"/>
      <c r="W30" s="393"/>
      <c r="X30" s="393"/>
      <c r="Y30" s="393"/>
      <c r="Z30" s="393"/>
      <c r="AA30" s="393"/>
      <c r="AB30" s="394"/>
      <c r="AE30" s="87"/>
      <c r="AF30" s="87"/>
      <c r="AG30" s="87"/>
      <c r="AH30" s="87"/>
      <c r="AI30" s="87"/>
      <c r="AJ30" s="87"/>
      <c r="AK30" s="87"/>
      <c r="AL30" s="87"/>
      <c r="AM30" s="87"/>
    </row>
    <row r="31" spans="1:39" ht="26.25" customHeight="1" x14ac:dyDescent="0.15">
      <c r="A31" s="262"/>
      <c r="B31" s="391"/>
      <c r="C31" s="88" t="s">
        <v>70</v>
      </c>
      <c r="D31" s="88" t="s">
        <v>71</v>
      </c>
      <c r="E31" s="88" t="s">
        <v>72</v>
      </c>
      <c r="F31" s="88" t="s">
        <v>73</v>
      </c>
      <c r="G31" s="88" t="s">
        <v>74</v>
      </c>
      <c r="H31" s="88" t="s">
        <v>75</v>
      </c>
      <c r="I31" s="88" t="s">
        <v>76</v>
      </c>
      <c r="J31" s="88" t="s">
        <v>77</v>
      </c>
      <c r="K31" s="88" t="s">
        <v>78</v>
      </c>
      <c r="L31" s="88" t="s">
        <v>79</v>
      </c>
      <c r="M31" s="88" t="s">
        <v>80</v>
      </c>
      <c r="N31" s="88" t="s">
        <v>81</v>
      </c>
      <c r="O31" s="88" t="s">
        <v>82</v>
      </c>
      <c r="P31" s="88" t="s">
        <v>83</v>
      </c>
      <c r="Q31" s="263" t="s">
        <v>84</v>
      </c>
      <c r="R31" s="272"/>
      <c r="S31" s="272"/>
      <c r="T31" s="272"/>
      <c r="U31" s="272"/>
      <c r="V31" s="272"/>
      <c r="W31" s="272"/>
      <c r="X31" s="272"/>
      <c r="Y31" s="272"/>
      <c r="Z31" s="272"/>
      <c r="AA31" s="272"/>
      <c r="AB31" s="395"/>
      <c r="AE31" s="94"/>
      <c r="AF31" s="94"/>
      <c r="AG31" s="94"/>
      <c r="AH31" s="94"/>
      <c r="AI31" s="94"/>
      <c r="AJ31" s="94"/>
      <c r="AK31" s="94"/>
      <c r="AL31" s="94"/>
      <c r="AM31" s="94"/>
    </row>
    <row r="32" spans="1:39" ht="28.5" customHeight="1" x14ac:dyDescent="0.15">
      <c r="A32" s="465"/>
      <c r="B32" s="398"/>
      <c r="C32" s="90" t="s">
        <v>62</v>
      </c>
      <c r="D32" s="95"/>
      <c r="E32" s="95"/>
      <c r="F32" s="95"/>
      <c r="G32" s="95"/>
      <c r="H32" s="95"/>
      <c r="I32" s="95"/>
      <c r="J32" s="95"/>
      <c r="K32" s="95"/>
      <c r="L32" s="95"/>
      <c r="M32" s="95"/>
      <c r="N32" s="95"/>
      <c r="O32" s="95"/>
      <c r="P32" s="96">
        <f t="shared" ref="P32:P39" si="0">SUM(D32:O32)</f>
        <v>0</v>
      </c>
      <c r="Q32" s="522" t="s">
        <v>131</v>
      </c>
      <c r="R32" s="251"/>
      <c r="S32" s="251"/>
      <c r="T32" s="251"/>
      <c r="U32" s="251"/>
      <c r="V32" s="251"/>
      <c r="W32" s="251"/>
      <c r="X32" s="251"/>
      <c r="Y32" s="251"/>
      <c r="Z32" s="251"/>
      <c r="AA32" s="251"/>
      <c r="AB32" s="252"/>
      <c r="AC32" s="97"/>
      <c r="AE32" s="98"/>
      <c r="AF32" s="98"/>
      <c r="AG32" s="98"/>
      <c r="AH32" s="98"/>
      <c r="AI32" s="98"/>
      <c r="AJ32" s="98"/>
      <c r="AK32" s="98"/>
      <c r="AL32" s="98"/>
      <c r="AM32" s="98"/>
    </row>
    <row r="33" spans="1:29" ht="28.5" customHeight="1" x14ac:dyDescent="0.15">
      <c r="A33" s="455"/>
      <c r="B33" s="399"/>
      <c r="C33" s="99" t="s">
        <v>65</v>
      </c>
      <c r="D33" s="100"/>
      <c r="E33" s="100"/>
      <c r="F33" s="100"/>
      <c r="G33" s="100"/>
      <c r="H33" s="100"/>
      <c r="I33" s="100"/>
      <c r="J33" s="100"/>
      <c r="K33" s="100"/>
      <c r="L33" s="100"/>
      <c r="M33" s="100"/>
      <c r="N33" s="100"/>
      <c r="O33" s="100"/>
      <c r="P33" s="101">
        <f t="shared" si="0"/>
        <v>0</v>
      </c>
      <c r="Q33" s="523"/>
      <c r="R33" s="524"/>
      <c r="S33" s="524"/>
      <c r="T33" s="524"/>
      <c r="U33" s="524"/>
      <c r="V33" s="524"/>
      <c r="W33" s="524"/>
      <c r="X33" s="524"/>
      <c r="Y33" s="524"/>
      <c r="Z33" s="524"/>
      <c r="AA33" s="524"/>
      <c r="AB33" s="525"/>
      <c r="AC33" s="97"/>
    </row>
    <row r="34" spans="1:29" ht="28.5" customHeight="1" x14ac:dyDescent="0.15">
      <c r="A34" s="455"/>
      <c r="B34" s="408"/>
      <c r="C34" s="102" t="s">
        <v>62</v>
      </c>
      <c r="D34" s="103"/>
      <c r="E34" s="103"/>
      <c r="F34" s="103"/>
      <c r="G34" s="103"/>
      <c r="H34" s="103"/>
      <c r="I34" s="103"/>
      <c r="J34" s="103"/>
      <c r="K34" s="103"/>
      <c r="L34" s="103"/>
      <c r="M34" s="103"/>
      <c r="N34" s="103"/>
      <c r="O34" s="103"/>
      <c r="P34" s="101">
        <f t="shared" si="0"/>
        <v>0</v>
      </c>
      <c r="Q34" s="528"/>
      <c r="R34" s="529"/>
      <c r="S34" s="529"/>
      <c r="T34" s="529"/>
      <c r="U34" s="529"/>
      <c r="V34" s="529"/>
      <c r="W34" s="529"/>
      <c r="X34" s="529"/>
      <c r="Y34" s="529"/>
      <c r="Z34" s="529"/>
      <c r="AA34" s="529"/>
      <c r="AB34" s="530"/>
      <c r="AC34" s="97"/>
    </row>
    <row r="35" spans="1:29" ht="28.5" customHeight="1" x14ac:dyDescent="0.15">
      <c r="A35" s="455"/>
      <c r="B35" s="399"/>
      <c r="C35" s="99" t="s">
        <v>65</v>
      </c>
      <c r="D35" s="100"/>
      <c r="E35" s="100"/>
      <c r="F35" s="100"/>
      <c r="G35" s="100"/>
      <c r="H35" s="100"/>
      <c r="I35" s="100"/>
      <c r="J35" s="100"/>
      <c r="K35" s="100"/>
      <c r="L35" s="104"/>
      <c r="M35" s="104"/>
      <c r="N35" s="104"/>
      <c r="O35" s="104"/>
      <c r="P35" s="101">
        <f t="shared" si="0"/>
        <v>0</v>
      </c>
      <c r="Q35" s="534"/>
      <c r="R35" s="535"/>
      <c r="S35" s="535"/>
      <c r="T35" s="535"/>
      <c r="U35" s="535"/>
      <c r="V35" s="535"/>
      <c r="W35" s="535"/>
      <c r="X35" s="535"/>
      <c r="Y35" s="535"/>
      <c r="Z35" s="535"/>
      <c r="AA35" s="535"/>
      <c r="AB35" s="536"/>
      <c r="AC35" s="97"/>
    </row>
    <row r="36" spans="1:29" ht="28.5" customHeight="1" x14ac:dyDescent="0.15">
      <c r="A36" s="490"/>
      <c r="B36" s="408"/>
      <c r="C36" s="102" t="s">
        <v>62</v>
      </c>
      <c r="D36" s="103"/>
      <c r="E36" s="103"/>
      <c r="F36" s="103"/>
      <c r="G36" s="103"/>
      <c r="H36" s="103"/>
      <c r="I36" s="103"/>
      <c r="J36" s="103"/>
      <c r="K36" s="103"/>
      <c r="L36" s="103"/>
      <c r="M36" s="103"/>
      <c r="N36" s="103"/>
      <c r="O36" s="103"/>
      <c r="P36" s="101">
        <f t="shared" si="0"/>
        <v>0</v>
      </c>
      <c r="Q36" s="528"/>
      <c r="R36" s="529"/>
      <c r="S36" s="529"/>
      <c r="T36" s="529"/>
      <c r="U36" s="529"/>
      <c r="V36" s="529"/>
      <c r="W36" s="529"/>
      <c r="X36" s="529"/>
      <c r="Y36" s="529"/>
      <c r="Z36" s="529"/>
      <c r="AA36" s="529"/>
      <c r="AB36" s="530"/>
      <c r="AC36" s="97"/>
    </row>
    <row r="37" spans="1:29" ht="28.5" customHeight="1" x14ac:dyDescent="0.15">
      <c r="A37" s="491"/>
      <c r="B37" s="399"/>
      <c r="C37" s="99" t="s">
        <v>65</v>
      </c>
      <c r="D37" s="100"/>
      <c r="E37" s="100"/>
      <c r="F37" s="100"/>
      <c r="G37" s="100"/>
      <c r="H37" s="100"/>
      <c r="I37" s="100"/>
      <c r="J37" s="100"/>
      <c r="K37" s="100"/>
      <c r="L37" s="104"/>
      <c r="M37" s="104"/>
      <c r="N37" s="104"/>
      <c r="O37" s="104"/>
      <c r="P37" s="101">
        <f t="shared" si="0"/>
        <v>0</v>
      </c>
      <c r="Q37" s="534"/>
      <c r="R37" s="535"/>
      <c r="S37" s="535"/>
      <c r="T37" s="535"/>
      <c r="U37" s="535"/>
      <c r="V37" s="535"/>
      <c r="W37" s="535"/>
      <c r="X37" s="535"/>
      <c r="Y37" s="535"/>
      <c r="Z37" s="535"/>
      <c r="AA37" s="535"/>
      <c r="AB37" s="536"/>
      <c r="AC37" s="97"/>
    </row>
    <row r="38" spans="1:29" ht="28.5" customHeight="1" x14ac:dyDescent="0.15">
      <c r="A38" s="445"/>
      <c r="B38" s="408"/>
      <c r="C38" s="102" t="s">
        <v>62</v>
      </c>
      <c r="D38" s="103"/>
      <c r="E38" s="103"/>
      <c r="F38" s="103"/>
      <c r="G38" s="103"/>
      <c r="H38" s="103"/>
      <c r="I38" s="103"/>
      <c r="J38" s="103"/>
      <c r="K38" s="103"/>
      <c r="L38" s="103"/>
      <c r="M38" s="103"/>
      <c r="N38" s="103"/>
      <c r="O38" s="103"/>
      <c r="P38" s="101">
        <f t="shared" si="0"/>
        <v>0</v>
      </c>
      <c r="Q38" s="528"/>
      <c r="R38" s="529"/>
      <c r="S38" s="529"/>
      <c r="T38" s="529"/>
      <c r="U38" s="529"/>
      <c r="V38" s="529"/>
      <c r="W38" s="529"/>
      <c r="X38" s="529"/>
      <c r="Y38" s="529"/>
      <c r="Z38" s="529"/>
      <c r="AA38" s="529"/>
      <c r="AB38" s="530"/>
      <c r="AC38" s="97"/>
    </row>
    <row r="39" spans="1:29" ht="28.5" customHeight="1" thickBot="1" x14ac:dyDescent="0.2">
      <c r="A39" s="514"/>
      <c r="B39" s="409"/>
      <c r="C39" s="91" t="s">
        <v>65</v>
      </c>
      <c r="D39" s="105"/>
      <c r="E39" s="105"/>
      <c r="F39" s="105"/>
      <c r="G39" s="105"/>
      <c r="H39" s="105"/>
      <c r="I39" s="105"/>
      <c r="J39" s="105"/>
      <c r="K39" s="105"/>
      <c r="L39" s="106"/>
      <c r="M39" s="106"/>
      <c r="N39" s="106"/>
      <c r="O39" s="106"/>
      <c r="P39" s="107">
        <f t="shared" si="0"/>
        <v>0</v>
      </c>
      <c r="Q39" s="531"/>
      <c r="R39" s="532"/>
      <c r="S39" s="532"/>
      <c r="T39" s="532"/>
      <c r="U39" s="532"/>
      <c r="V39" s="532"/>
      <c r="W39" s="532"/>
      <c r="X39" s="532"/>
      <c r="Y39" s="532"/>
      <c r="Z39" s="532"/>
      <c r="AA39" s="532"/>
      <c r="AB39" s="533"/>
      <c r="AC39" s="97"/>
    </row>
    <row r="40" spans="1:29" x14ac:dyDescent="0.2">
      <c r="A40" s="50" t="s">
        <v>94</v>
      </c>
    </row>
  </sheetData>
  <mergeCells count="86">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Y17:Z17"/>
    <mergeCell ref="AA17:AB17"/>
    <mergeCell ref="W17:X17"/>
    <mergeCell ref="B24:C24"/>
    <mergeCell ref="A26:A27"/>
    <mergeCell ref="C26:C27"/>
    <mergeCell ref="A22:A23"/>
    <mergeCell ref="Y19:Z19"/>
    <mergeCell ref="A28:A29"/>
    <mergeCell ref="A25:AB25"/>
    <mergeCell ref="D26:P26"/>
    <mergeCell ref="Q24:AB24"/>
    <mergeCell ref="B26:B27"/>
    <mergeCell ref="Q28:T29"/>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400-000000000000}">
      <formula1>2000</formula1>
    </dataValidation>
    <dataValidation type="textLength" operator="lessThanOrEqual" allowBlank="1" showInputMessage="1" showErrorMessage="1" errorTitle="Máximo 2.000 caracteres" error="Máximo 2.000 caracteres" sqref="Q32:AB39 Q28 U28 Y28" xr:uid="{00000000-0002-0000-0400-000001000000}">
      <formula1>2000</formula1>
    </dataValidation>
  </dataValidations>
  <pageMargins left="0" right="0" top="0" bottom="0" header="0" footer="0"/>
  <pageSetup paperSize="41" scale="48" fitToHeight="0"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44"/>
  <sheetViews>
    <sheetView showGridLines="0" topLeftCell="B35" zoomScale="70" zoomScaleNormal="70" workbookViewId="0">
      <selection activeCell="B42" sqref="B42:B43"/>
    </sheetView>
  </sheetViews>
  <sheetFormatPr defaultColWidth="10.76171875" defaultRowHeight="15" x14ac:dyDescent="0.2"/>
  <cols>
    <col min="1" max="1" width="39.953125" style="50" customWidth="1"/>
    <col min="2" max="2" width="15.46875" style="50" customWidth="1"/>
    <col min="3" max="3" width="17.21875" style="50" customWidth="1"/>
    <col min="4" max="10" width="16.41015625" style="50" customWidth="1"/>
    <col min="11" max="21" width="13.71875" style="50" customWidth="1"/>
    <col min="22" max="29" width="14.66015625" style="50" customWidth="1"/>
    <col min="30" max="30" width="19.50390625" style="50" customWidth="1"/>
    <col min="31" max="31" width="6.3203125" style="50" bestFit="1" customWidth="1"/>
    <col min="32" max="32" width="22.8671875" style="50" customWidth="1"/>
    <col min="33" max="33" width="18.4296875" style="50" bestFit="1" customWidth="1"/>
    <col min="34" max="34" width="8.47265625" style="50" customWidth="1"/>
    <col min="35" max="35" width="18.4296875" style="50" bestFit="1" customWidth="1"/>
    <col min="36" max="36" width="5.78125" style="50" customWidth="1"/>
    <col min="37" max="37" width="18.4296875" style="50" bestFit="1" customWidth="1"/>
    <col min="38" max="38" width="4.70703125" style="50" customWidth="1"/>
    <col min="39" max="39" width="23" style="50" bestFit="1" customWidth="1"/>
    <col min="40" max="40" width="10.76171875" style="50"/>
    <col min="41" max="41" width="18.4296875" style="50" bestFit="1" customWidth="1"/>
    <col min="42" max="42" width="16.140625" style="50" customWidth="1"/>
    <col min="43" max="16384" width="10.76171875" style="50"/>
  </cols>
  <sheetData>
    <row r="1" spans="1:30" ht="32.25" customHeight="1" x14ac:dyDescent="0.2">
      <c r="A1" s="336"/>
      <c r="B1" s="339" t="s">
        <v>0</v>
      </c>
      <c r="C1" s="340"/>
      <c r="D1" s="340"/>
      <c r="E1" s="340"/>
      <c r="F1" s="340"/>
      <c r="G1" s="340"/>
      <c r="H1" s="340"/>
      <c r="I1" s="340"/>
      <c r="J1" s="340"/>
      <c r="K1" s="340"/>
      <c r="L1" s="340"/>
      <c r="M1" s="340"/>
      <c r="N1" s="340"/>
      <c r="O1" s="340"/>
      <c r="P1" s="340"/>
      <c r="Q1" s="340"/>
      <c r="R1" s="340"/>
      <c r="S1" s="340"/>
      <c r="T1" s="340"/>
      <c r="U1" s="340"/>
      <c r="V1" s="340"/>
      <c r="W1" s="340"/>
      <c r="X1" s="340"/>
      <c r="Y1" s="340"/>
      <c r="Z1" s="340"/>
      <c r="AA1" s="341"/>
      <c r="AB1" s="342" t="s">
        <v>1</v>
      </c>
      <c r="AC1" s="343"/>
      <c r="AD1" s="344"/>
    </row>
    <row r="2" spans="1:30" ht="30.75" customHeight="1" x14ac:dyDescent="0.2">
      <c r="A2" s="337"/>
      <c r="B2" s="345" t="s">
        <v>2</v>
      </c>
      <c r="C2" s="346"/>
      <c r="D2" s="346"/>
      <c r="E2" s="346"/>
      <c r="F2" s="346"/>
      <c r="G2" s="346"/>
      <c r="H2" s="346"/>
      <c r="I2" s="346"/>
      <c r="J2" s="346"/>
      <c r="K2" s="346"/>
      <c r="L2" s="346"/>
      <c r="M2" s="346"/>
      <c r="N2" s="346"/>
      <c r="O2" s="346"/>
      <c r="P2" s="346"/>
      <c r="Q2" s="346"/>
      <c r="R2" s="346"/>
      <c r="S2" s="346"/>
      <c r="T2" s="346"/>
      <c r="U2" s="346"/>
      <c r="V2" s="346"/>
      <c r="W2" s="346"/>
      <c r="X2" s="346"/>
      <c r="Y2" s="346"/>
      <c r="Z2" s="346"/>
      <c r="AA2" s="347"/>
      <c r="AB2" s="348" t="s">
        <v>3</v>
      </c>
      <c r="AC2" s="349"/>
      <c r="AD2" s="350"/>
    </row>
    <row r="3" spans="1:30" ht="24" customHeight="1" x14ac:dyDescent="0.2">
      <c r="A3" s="337"/>
      <c r="B3" s="306" t="s">
        <v>4</v>
      </c>
      <c r="C3" s="307"/>
      <c r="D3" s="307"/>
      <c r="E3" s="307"/>
      <c r="F3" s="307"/>
      <c r="G3" s="307"/>
      <c r="H3" s="307"/>
      <c r="I3" s="307"/>
      <c r="J3" s="307"/>
      <c r="K3" s="307"/>
      <c r="L3" s="307"/>
      <c r="M3" s="307"/>
      <c r="N3" s="307"/>
      <c r="O3" s="307"/>
      <c r="P3" s="307"/>
      <c r="Q3" s="307"/>
      <c r="R3" s="307"/>
      <c r="S3" s="307"/>
      <c r="T3" s="307"/>
      <c r="U3" s="307"/>
      <c r="V3" s="307"/>
      <c r="W3" s="307"/>
      <c r="X3" s="307"/>
      <c r="Y3" s="307"/>
      <c r="Z3" s="307"/>
      <c r="AA3" s="308"/>
      <c r="AB3" s="348" t="s">
        <v>5</v>
      </c>
      <c r="AC3" s="349"/>
      <c r="AD3" s="350"/>
    </row>
    <row r="4" spans="1:30" ht="21.95" customHeight="1" thickBot="1" x14ac:dyDescent="0.25">
      <c r="A4" s="338"/>
      <c r="B4" s="309"/>
      <c r="C4" s="310"/>
      <c r="D4" s="310"/>
      <c r="E4" s="310"/>
      <c r="F4" s="310"/>
      <c r="G4" s="310"/>
      <c r="H4" s="310"/>
      <c r="I4" s="310"/>
      <c r="J4" s="310"/>
      <c r="K4" s="310"/>
      <c r="L4" s="310"/>
      <c r="M4" s="310"/>
      <c r="N4" s="310"/>
      <c r="O4" s="310"/>
      <c r="P4" s="310"/>
      <c r="Q4" s="310"/>
      <c r="R4" s="310"/>
      <c r="S4" s="310"/>
      <c r="T4" s="310"/>
      <c r="U4" s="310"/>
      <c r="V4" s="310"/>
      <c r="W4" s="310"/>
      <c r="X4" s="310"/>
      <c r="Y4" s="310"/>
      <c r="Z4" s="310"/>
      <c r="AA4" s="311"/>
      <c r="AB4" s="351" t="s">
        <v>6</v>
      </c>
      <c r="AC4" s="352"/>
      <c r="AD4" s="353"/>
    </row>
    <row r="5" spans="1:30" ht="9" customHeight="1" thickBot="1" x14ac:dyDescent="0.25">
      <c r="A5" s="51"/>
      <c r="B5" s="52"/>
      <c r="C5" s="53"/>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
      <c r="A7" s="294" t="s">
        <v>7</v>
      </c>
      <c r="B7" s="295"/>
      <c r="C7" s="300"/>
      <c r="D7" s="294" t="s">
        <v>8</v>
      </c>
      <c r="E7" s="312"/>
      <c r="F7" s="312"/>
      <c r="G7" s="312"/>
      <c r="H7" s="295"/>
      <c r="I7" s="315">
        <v>44623</v>
      </c>
      <c r="J7" s="316"/>
      <c r="K7" s="294" t="s">
        <v>9</v>
      </c>
      <c r="L7" s="295"/>
      <c r="M7" s="331" t="s">
        <v>10</v>
      </c>
      <c r="N7" s="332"/>
      <c r="O7" s="321"/>
      <c r="P7" s="322"/>
      <c r="Q7" s="54"/>
      <c r="R7" s="54"/>
      <c r="S7" s="54"/>
      <c r="T7" s="54"/>
      <c r="U7" s="54"/>
      <c r="V7" s="54"/>
      <c r="W7" s="54"/>
      <c r="X7" s="54"/>
      <c r="Y7" s="54"/>
      <c r="Z7" s="55"/>
      <c r="AA7" s="54"/>
      <c r="AB7" s="54"/>
      <c r="AC7" s="60"/>
      <c r="AD7" s="61"/>
    </row>
    <row r="8" spans="1:30" x14ac:dyDescent="0.2">
      <c r="A8" s="296"/>
      <c r="B8" s="297"/>
      <c r="C8" s="301"/>
      <c r="D8" s="296"/>
      <c r="E8" s="313"/>
      <c r="F8" s="313"/>
      <c r="G8" s="313"/>
      <c r="H8" s="297"/>
      <c r="I8" s="317"/>
      <c r="J8" s="318"/>
      <c r="K8" s="296"/>
      <c r="L8" s="297"/>
      <c r="M8" s="323" t="s">
        <v>11</v>
      </c>
      <c r="N8" s="324"/>
      <c r="O8" s="325" t="s">
        <v>12</v>
      </c>
      <c r="P8" s="326"/>
      <c r="Q8" s="54"/>
      <c r="R8" s="54"/>
      <c r="S8" s="54"/>
      <c r="T8" s="54"/>
      <c r="U8" s="54"/>
      <c r="V8" s="54"/>
      <c r="W8" s="54"/>
      <c r="X8" s="54"/>
      <c r="Y8" s="54"/>
      <c r="Z8" s="55"/>
      <c r="AA8" s="54"/>
      <c r="AB8" s="54"/>
      <c r="AC8" s="60"/>
      <c r="AD8" s="61"/>
    </row>
    <row r="9" spans="1:30" ht="15.75" thickBot="1" x14ac:dyDescent="0.25">
      <c r="A9" s="298"/>
      <c r="B9" s="299"/>
      <c r="C9" s="302"/>
      <c r="D9" s="298"/>
      <c r="E9" s="314"/>
      <c r="F9" s="314"/>
      <c r="G9" s="314"/>
      <c r="H9" s="299"/>
      <c r="I9" s="319"/>
      <c r="J9" s="320"/>
      <c r="K9" s="298"/>
      <c r="L9" s="299"/>
      <c r="M9" s="327" t="s">
        <v>13</v>
      </c>
      <c r="N9" s="328"/>
      <c r="O9" s="329"/>
      <c r="P9" s="330"/>
      <c r="Q9" s="54"/>
      <c r="R9" s="54"/>
      <c r="S9" s="54"/>
      <c r="T9" s="54"/>
      <c r="U9" s="54"/>
      <c r="V9" s="54"/>
      <c r="W9" s="54"/>
      <c r="X9" s="54"/>
      <c r="Y9" s="54"/>
      <c r="Z9" s="55"/>
      <c r="AA9" s="54"/>
      <c r="AB9" s="54"/>
      <c r="AC9" s="60"/>
      <c r="AD9" s="61"/>
    </row>
    <row r="10" spans="1:30" ht="15" customHeight="1" thickBot="1" x14ac:dyDescent="0.25">
      <c r="A10" s="164"/>
      <c r="B10" s="165"/>
      <c r="C10" s="165"/>
      <c r="D10" s="65"/>
      <c r="E10" s="65"/>
      <c r="F10" s="65"/>
      <c r="G10" s="65"/>
      <c r="H10" s="65"/>
      <c r="I10" s="161"/>
      <c r="J10" s="161"/>
      <c r="K10" s="65"/>
      <c r="L10" s="65"/>
      <c r="M10" s="162"/>
      <c r="N10" s="162"/>
      <c r="O10" s="163"/>
      <c r="P10" s="163"/>
      <c r="Q10" s="165"/>
      <c r="R10" s="165"/>
      <c r="S10" s="165"/>
      <c r="T10" s="165"/>
      <c r="U10" s="165"/>
      <c r="V10" s="165"/>
      <c r="W10" s="165"/>
      <c r="X10" s="165"/>
      <c r="Y10" s="165"/>
      <c r="Z10" s="166"/>
      <c r="AA10" s="165"/>
      <c r="AB10" s="165"/>
      <c r="AC10" s="167"/>
      <c r="AD10" s="168"/>
    </row>
    <row r="11" spans="1:30" ht="15" customHeight="1" x14ac:dyDescent="0.2">
      <c r="A11" s="294" t="s">
        <v>14</v>
      </c>
      <c r="B11" s="295"/>
      <c r="C11" s="303" t="s">
        <v>15</v>
      </c>
      <c r="D11" s="304"/>
      <c r="E11" s="304"/>
      <c r="F11" s="304"/>
      <c r="G11" s="304"/>
      <c r="H11" s="304"/>
      <c r="I11" s="304"/>
      <c r="J11" s="304"/>
      <c r="K11" s="304"/>
      <c r="L11" s="304"/>
      <c r="M11" s="304"/>
      <c r="N11" s="304"/>
      <c r="O11" s="304"/>
      <c r="P11" s="304"/>
      <c r="Q11" s="304"/>
      <c r="R11" s="304"/>
      <c r="S11" s="304"/>
      <c r="T11" s="304"/>
      <c r="U11" s="304"/>
      <c r="V11" s="304"/>
      <c r="W11" s="304"/>
      <c r="X11" s="304"/>
      <c r="Y11" s="304"/>
      <c r="Z11" s="304"/>
      <c r="AA11" s="304"/>
      <c r="AB11" s="304"/>
      <c r="AC11" s="304"/>
      <c r="AD11" s="305"/>
    </row>
    <row r="12" spans="1:30" ht="15" customHeight="1" x14ac:dyDescent="0.2">
      <c r="A12" s="296"/>
      <c r="B12" s="297"/>
      <c r="C12" s="306"/>
      <c r="D12" s="307"/>
      <c r="E12" s="307"/>
      <c r="F12" s="307"/>
      <c r="G12" s="307"/>
      <c r="H12" s="307"/>
      <c r="I12" s="307"/>
      <c r="J12" s="307"/>
      <c r="K12" s="307"/>
      <c r="L12" s="307"/>
      <c r="M12" s="307"/>
      <c r="N12" s="307"/>
      <c r="O12" s="307"/>
      <c r="P12" s="307"/>
      <c r="Q12" s="307"/>
      <c r="R12" s="307"/>
      <c r="S12" s="307"/>
      <c r="T12" s="307"/>
      <c r="U12" s="307"/>
      <c r="V12" s="307"/>
      <c r="W12" s="307"/>
      <c r="X12" s="307"/>
      <c r="Y12" s="307"/>
      <c r="Z12" s="307"/>
      <c r="AA12" s="307"/>
      <c r="AB12" s="307"/>
      <c r="AC12" s="307"/>
      <c r="AD12" s="308"/>
    </row>
    <row r="13" spans="1:30" ht="15" customHeight="1" thickBot="1" x14ac:dyDescent="0.25">
      <c r="A13" s="298"/>
      <c r="B13" s="299"/>
      <c r="C13" s="309"/>
      <c r="D13" s="310"/>
      <c r="E13" s="310"/>
      <c r="F13" s="310"/>
      <c r="G13" s="310"/>
      <c r="H13" s="310"/>
      <c r="I13" s="310"/>
      <c r="J13" s="310"/>
      <c r="K13" s="310"/>
      <c r="L13" s="310"/>
      <c r="M13" s="310"/>
      <c r="N13" s="310"/>
      <c r="O13" s="310"/>
      <c r="P13" s="310"/>
      <c r="Q13" s="310"/>
      <c r="R13" s="310"/>
      <c r="S13" s="310"/>
      <c r="T13" s="310"/>
      <c r="U13" s="310"/>
      <c r="V13" s="310"/>
      <c r="W13" s="310"/>
      <c r="X13" s="310"/>
      <c r="Y13" s="310"/>
      <c r="Z13" s="310"/>
      <c r="AA13" s="310"/>
      <c r="AB13" s="310"/>
      <c r="AC13" s="310"/>
      <c r="AD13" s="311"/>
    </row>
    <row r="14" spans="1:30" ht="9" customHeight="1" thickBot="1" x14ac:dyDescent="0.2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25">
      <c r="A15" s="359" t="s">
        <v>16</v>
      </c>
      <c r="B15" s="360"/>
      <c r="C15" s="333" t="s">
        <v>17</v>
      </c>
      <c r="D15" s="334"/>
      <c r="E15" s="334"/>
      <c r="F15" s="334"/>
      <c r="G15" s="334"/>
      <c r="H15" s="334"/>
      <c r="I15" s="334"/>
      <c r="J15" s="334"/>
      <c r="K15" s="335"/>
      <c r="L15" s="283" t="s">
        <v>18</v>
      </c>
      <c r="M15" s="284"/>
      <c r="N15" s="284"/>
      <c r="O15" s="284"/>
      <c r="P15" s="284"/>
      <c r="Q15" s="285"/>
      <c r="R15" s="354" t="s">
        <v>19</v>
      </c>
      <c r="S15" s="355"/>
      <c r="T15" s="355"/>
      <c r="U15" s="355"/>
      <c r="V15" s="355"/>
      <c r="W15" s="355"/>
      <c r="X15" s="356"/>
      <c r="Y15" s="283" t="s">
        <v>20</v>
      </c>
      <c r="Z15" s="285"/>
      <c r="AA15" s="333" t="s">
        <v>21</v>
      </c>
      <c r="AB15" s="334"/>
      <c r="AC15" s="334"/>
      <c r="AD15" s="335"/>
    </row>
    <row r="16" spans="1:30" ht="9" customHeight="1" thickBot="1" x14ac:dyDescent="0.25">
      <c r="A16" s="59"/>
      <c r="B16" s="54"/>
      <c r="C16" s="361"/>
      <c r="D16" s="361"/>
      <c r="E16" s="361"/>
      <c r="F16" s="361"/>
      <c r="G16" s="361"/>
      <c r="H16" s="361"/>
      <c r="I16" s="361"/>
      <c r="J16" s="361"/>
      <c r="K16" s="361"/>
      <c r="L16" s="361"/>
      <c r="M16" s="361"/>
      <c r="N16" s="361"/>
      <c r="O16" s="361"/>
      <c r="P16" s="361"/>
      <c r="Q16" s="361"/>
      <c r="R16" s="361"/>
      <c r="S16" s="361"/>
      <c r="T16" s="361"/>
      <c r="U16" s="361"/>
      <c r="V16" s="361"/>
      <c r="W16" s="361"/>
      <c r="X16" s="361"/>
      <c r="Y16" s="361"/>
      <c r="Z16" s="361"/>
      <c r="AA16" s="361"/>
      <c r="AB16" s="361"/>
      <c r="AC16" s="73"/>
      <c r="AD16" s="74"/>
    </row>
    <row r="17" spans="1:41" s="76" customFormat="1" ht="37.5" customHeight="1" thickBot="1" x14ac:dyDescent="0.25">
      <c r="A17" s="359" t="s">
        <v>22</v>
      </c>
      <c r="B17" s="360"/>
      <c r="C17" s="362" t="s">
        <v>132</v>
      </c>
      <c r="D17" s="363"/>
      <c r="E17" s="363"/>
      <c r="F17" s="363"/>
      <c r="G17" s="363"/>
      <c r="H17" s="363"/>
      <c r="I17" s="363"/>
      <c r="J17" s="363"/>
      <c r="K17" s="363"/>
      <c r="L17" s="363"/>
      <c r="M17" s="363"/>
      <c r="N17" s="363"/>
      <c r="O17" s="363"/>
      <c r="P17" s="363"/>
      <c r="Q17" s="364"/>
      <c r="R17" s="283" t="s">
        <v>24</v>
      </c>
      <c r="S17" s="284"/>
      <c r="T17" s="284"/>
      <c r="U17" s="284"/>
      <c r="V17" s="285"/>
      <c r="W17" s="488">
        <v>1</v>
      </c>
      <c r="X17" s="489"/>
      <c r="Y17" s="284" t="s">
        <v>25</v>
      </c>
      <c r="Z17" s="284"/>
      <c r="AA17" s="284"/>
      <c r="AB17" s="285"/>
      <c r="AC17" s="256">
        <v>0.2</v>
      </c>
      <c r="AD17" s="257"/>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25" customHeight="1" thickBot="1" x14ac:dyDescent="0.25">
      <c r="A19" s="283" t="s">
        <v>26</v>
      </c>
      <c r="B19" s="284"/>
      <c r="C19" s="284"/>
      <c r="D19" s="284"/>
      <c r="E19" s="284"/>
      <c r="F19" s="284"/>
      <c r="G19" s="284"/>
      <c r="H19" s="284"/>
      <c r="I19" s="284"/>
      <c r="J19" s="284"/>
      <c r="K19" s="284"/>
      <c r="L19" s="284"/>
      <c r="M19" s="284"/>
      <c r="N19" s="284"/>
      <c r="O19" s="284"/>
      <c r="P19" s="284"/>
      <c r="Q19" s="284"/>
      <c r="R19" s="284"/>
      <c r="S19" s="284"/>
      <c r="T19" s="284"/>
      <c r="U19" s="284"/>
      <c r="V19" s="284"/>
      <c r="W19" s="284"/>
      <c r="X19" s="284"/>
      <c r="Y19" s="284"/>
      <c r="Z19" s="284"/>
      <c r="AA19" s="284"/>
      <c r="AB19" s="284"/>
      <c r="AC19" s="284"/>
      <c r="AD19" s="285"/>
      <c r="AE19" s="83"/>
      <c r="AF19" s="83"/>
    </row>
    <row r="20" spans="1:41" ht="32.25" customHeight="1" thickBot="1" x14ac:dyDescent="0.25">
      <c r="A20" s="82"/>
      <c r="B20" s="60"/>
      <c r="C20" s="289" t="s">
        <v>27</v>
      </c>
      <c r="D20" s="290"/>
      <c r="E20" s="290"/>
      <c r="F20" s="290"/>
      <c r="G20" s="290"/>
      <c r="H20" s="290"/>
      <c r="I20" s="290"/>
      <c r="J20" s="290"/>
      <c r="K20" s="290"/>
      <c r="L20" s="290"/>
      <c r="M20" s="290"/>
      <c r="N20" s="290"/>
      <c r="O20" s="290"/>
      <c r="P20" s="291"/>
      <c r="Q20" s="286" t="s">
        <v>28</v>
      </c>
      <c r="R20" s="287"/>
      <c r="S20" s="287"/>
      <c r="T20" s="287"/>
      <c r="U20" s="287"/>
      <c r="V20" s="287"/>
      <c r="W20" s="287"/>
      <c r="X20" s="287"/>
      <c r="Y20" s="287"/>
      <c r="Z20" s="287"/>
      <c r="AA20" s="287"/>
      <c r="AB20" s="287"/>
      <c r="AC20" s="287"/>
      <c r="AD20" s="288"/>
      <c r="AE20" s="83"/>
      <c r="AF20" s="83"/>
    </row>
    <row r="21" spans="1:41" ht="32.25" customHeight="1" thickBot="1" x14ac:dyDescent="0.25">
      <c r="A21" s="59"/>
      <c r="B21" s="54"/>
      <c r="C21" s="153" t="s">
        <v>29</v>
      </c>
      <c r="D21" s="154" t="s">
        <v>30</v>
      </c>
      <c r="E21" s="154" t="s">
        <v>31</v>
      </c>
      <c r="F21" s="154" t="s">
        <v>32</v>
      </c>
      <c r="G21" s="154" t="s">
        <v>33</v>
      </c>
      <c r="H21" s="154" t="s">
        <v>34</v>
      </c>
      <c r="I21" s="154" t="s">
        <v>35</v>
      </c>
      <c r="J21" s="154" t="s">
        <v>36</v>
      </c>
      <c r="K21" s="154" t="s">
        <v>37</v>
      </c>
      <c r="L21" s="154" t="s">
        <v>38</v>
      </c>
      <c r="M21" s="154" t="s">
        <v>39</v>
      </c>
      <c r="N21" s="154" t="s">
        <v>40</v>
      </c>
      <c r="O21" s="154" t="s">
        <v>41</v>
      </c>
      <c r="P21" s="155" t="s">
        <v>42</v>
      </c>
      <c r="Q21" s="153" t="s">
        <v>29</v>
      </c>
      <c r="R21" s="154" t="s">
        <v>30</v>
      </c>
      <c r="S21" s="154" t="s">
        <v>31</v>
      </c>
      <c r="T21" s="154" t="s">
        <v>32</v>
      </c>
      <c r="U21" s="154" t="s">
        <v>33</v>
      </c>
      <c r="V21" s="154" t="s">
        <v>34</v>
      </c>
      <c r="W21" s="154" t="s">
        <v>35</v>
      </c>
      <c r="X21" s="154" t="s">
        <v>36</v>
      </c>
      <c r="Y21" s="154" t="s">
        <v>37</v>
      </c>
      <c r="Z21" s="154" t="s">
        <v>38</v>
      </c>
      <c r="AA21" s="154" t="s">
        <v>39</v>
      </c>
      <c r="AB21" s="154" t="s">
        <v>40</v>
      </c>
      <c r="AC21" s="154" t="s">
        <v>41</v>
      </c>
      <c r="AD21" s="155" t="s">
        <v>42</v>
      </c>
      <c r="AE21" s="3"/>
      <c r="AF21" s="3"/>
    </row>
    <row r="22" spans="1:41" ht="32.25" customHeight="1" x14ac:dyDescent="0.2">
      <c r="A22" s="292" t="s">
        <v>43</v>
      </c>
      <c r="B22" s="293"/>
      <c r="C22" s="175"/>
      <c r="D22" s="173"/>
      <c r="E22" s="173"/>
      <c r="F22" s="173"/>
      <c r="G22" s="173"/>
      <c r="H22" s="173"/>
      <c r="I22" s="173"/>
      <c r="J22" s="173"/>
      <c r="K22" s="173"/>
      <c r="L22" s="173"/>
      <c r="M22" s="173"/>
      <c r="N22" s="173"/>
      <c r="O22" s="173">
        <f>SUM(C22:N22)</f>
        <v>0</v>
      </c>
      <c r="P22" s="176"/>
      <c r="Q22" s="218">
        <f>401533383+26144000</f>
        <v>427677383</v>
      </c>
      <c r="R22" s="169"/>
      <c r="S22" s="169"/>
      <c r="T22" s="169"/>
      <c r="U22" s="169">
        <f>5000000</f>
        <v>5000000</v>
      </c>
      <c r="V22" s="169"/>
      <c r="W22" s="169"/>
      <c r="X22" s="169">
        <v>270804</v>
      </c>
      <c r="Y22" s="169"/>
      <c r="Z22" s="169"/>
      <c r="AA22" s="169"/>
      <c r="AB22" s="169"/>
      <c r="AC22" s="169">
        <f>SUM(Q22:AB22)</f>
        <v>432948187</v>
      </c>
      <c r="AD22" s="180"/>
      <c r="AE22" s="3"/>
      <c r="AF22" s="3"/>
    </row>
    <row r="23" spans="1:41" ht="32.25" customHeight="1" x14ac:dyDescent="0.2">
      <c r="A23" s="262" t="s">
        <v>44</v>
      </c>
      <c r="B23" s="263"/>
      <c r="C23" s="170"/>
      <c r="D23" s="169"/>
      <c r="E23" s="169"/>
      <c r="F23" s="169"/>
      <c r="G23" s="169"/>
      <c r="H23" s="169"/>
      <c r="I23" s="169"/>
      <c r="J23" s="169"/>
      <c r="K23" s="169"/>
      <c r="L23" s="169"/>
      <c r="M23" s="169"/>
      <c r="N23" s="169"/>
      <c r="O23" s="169">
        <f>SUM(C23:N23)</f>
        <v>0</v>
      </c>
      <c r="P23" s="188" t="str">
        <f>IFERROR(O23/(SUMIF(C23:N23,"&gt;0",C22:N22))," ")</f>
        <v xml:space="preserve"> </v>
      </c>
      <c r="Q23" s="218">
        <v>401533383</v>
      </c>
      <c r="R23" s="220"/>
      <c r="S23" s="220"/>
      <c r="T23" s="220"/>
      <c r="U23" s="220"/>
      <c r="V23" s="220"/>
      <c r="W23" s="220"/>
      <c r="X23" s="220"/>
      <c r="Y23" s="220"/>
      <c r="Z23" s="220"/>
      <c r="AA23" s="220"/>
      <c r="AB23" s="220"/>
      <c r="AC23" s="169">
        <f>SUM(Q23:AB23)</f>
        <v>401533383</v>
      </c>
      <c r="AD23" s="178" t="str">
        <f>IFERROR(AC22/(SUMIF(Q22:AB22,"&gt;0",#REF!))," ")</f>
        <v xml:space="preserve"> </v>
      </c>
      <c r="AE23" s="3"/>
      <c r="AF23" s="3"/>
    </row>
    <row r="24" spans="1:41" ht="32.25" customHeight="1" x14ac:dyDescent="0.2">
      <c r="A24" s="262" t="s">
        <v>45</v>
      </c>
      <c r="B24" s="263"/>
      <c r="C24" s="170"/>
      <c r="D24" s="169">
        <f>1951058+687500+729667</f>
        <v>3368225</v>
      </c>
      <c r="E24" s="169"/>
      <c r="F24" s="169">
        <f>33132+2500000</f>
        <v>2533132</v>
      </c>
      <c r="G24" s="169"/>
      <c r="H24" s="169"/>
      <c r="I24" s="169"/>
      <c r="J24" s="169"/>
      <c r="K24" s="169"/>
      <c r="L24" s="169"/>
      <c r="M24" s="169"/>
      <c r="N24" s="169"/>
      <c r="O24" s="169">
        <f>SUM(C24:N24)</f>
        <v>5901357</v>
      </c>
      <c r="P24" s="174"/>
      <c r="Q24" s="228"/>
      <c r="R24" s="169">
        <v>19065883</v>
      </c>
      <c r="S24" s="169">
        <v>37146500</v>
      </c>
      <c r="T24" s="169">
        <v>37146500</v>
      </c>
      <c r="U24" s="169">
        <v>37146500</v>
      </c>
      <c r="V24" s="169">
        <v>37771500</v>
      </c>
      <c r="W24" s="169">
        <v>37771500</v>
      </c>
      <c r="X24" s="169">
        <v>37771500</v>
      </c>
      <c r="Y24" s="169">
        <v>37771500</v>
      </c>
      <c r="Z24" s="169">
        <v>37861768</v>
      </c>
      <c r="AA24" s="169">
        <v>37861768</v>
      </c>
      <c r="AB24" s="169">
        <f>37771500+37861768</f>
        <v>75633268</v>
      </c>
      <c r="AC24" s="169">
        <f>SUM(Q24:AB24)</f>
        <v>432948187</v>
      </c>
      <c r="AD24" s="178"/>
      <c r="AE24" s="3"/>
      <c r="AF24" s="3"/>
    </row>
    <row r="25" spans="1:41" ht="32.25" customHeight="1" thickBot="1" x14ac:dyDescent="0.25">
      <c r="A25" s="264" t="s">
        <v>46</v>
      </c>
      <c r="B25" s="265"/>
      <c r="C25" s="171"/>
      <c r="D25" s="172">
        <v>3368225</v>
      </c>
      <c r="E25" s="172"/>
      <c r="F25" s="172"/>
      <c r="G25" s="172"/>
      <c r="H25" s="172"/>
      <c r="I25" s="172"/>
      <c r="J25" s="172"/>
      <c r="K25" s="172"/>
      <c r="L25" s="172"/>
      <c r="M25" s="172"/>
      <c r="N25" s="172"/>
      <c r="O25" s="172">
        <f>SUM(C25:N25)</f>
        <v>3368225</v>
      </c>
      <c r="P25" s="177">
        <f>IFERROR(O25/(SUMIF(C25:N25,"&gt;0",C24:N24))," ")</f>
        <v>1</v>
      </c>
      <c r="Q25" s="171"/>
      <c r="R25" s="172">
        <v>16827450</v>
      </c>
      <c r="S25" s="172"/>
      <c r="T25" s="172"/>
      <c r="U25" s="172"/>
      <c r="V25" s="172"/>
      <c r="W25" s="172"/>
      <c r="X25" s="172"/>
      <c r="Y25" s="172"/>
      <c r="Z25" s="172"/>
      <c r="AA25" s="172"/>
      <c r="AB25" s="172"/>
      <c r="AC25" s="172">
        <f>SUM(Q25:AB25)</f>
        <v>16827450</v>
      </c>
      <c r="AD25" s="179">
        <f>IFERROR(AC25/(SUMIF(Q25:AB25,"&gt;0",Q24:AB24))," ")</f>
        <v>0.88259484231598395</v>
      </c>
      <c r="AE25" s="3"/>
      <c r="AF25" s="3"/>
    </row>
    <row r="26" spans="1:41" ht="32.25" customHeight="1" thickBo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8"/>
    </row>
    <row r="27" spans="1:41" ht="33.950000000000003" customHeight="1" x14ac:dyDescent="0.2">
      <c r="A27" s="258" t="s">
        <v>47</v>
      </c>
      <c r="B27" s="259"/>
      <c r="C27" s="260"/>
      <c r="D27" s="260"/>
      <c r="E27" s="260"/>
      <c r="F27" s="260"/>
      <c r="G27" s="260"/>
      <c r="H27" s="260"/>
      <c r="I27" s="260"/>
      <c r="J27" s="260"/>
      <c r="K27" s="260"/>
      <c r="L27" s="260"/>
      <c r="M27" s="260"/>
      <c r="N27" s="260"/>
      <c r="O27" s="260"/>
      <c r="P27" s="260"/>
      <c r="Q27" s="260"/>
      <c r="R27" s="260"/>
      <c r="S27" s="260"/>
      <c r="T27" s="260"/>
      <c r="U27" s="260"/>
      <c r="V27" s="260"/>
      <c r="W27" s="260"/>
      <c r="X27" s="260"/>
      <c r="Y27" s="260"/>
      <c r="Z27" s="260"/>
      <c r="AA27" s="260"/>
      <c r="AB27" s="260"/>
      <c r="AC27" s="260"/>
      <c r="AD27" s="261"/>
    </row>
    <row r="28" spans="1:41" ht="15" customHeight="1" x14ac:dyDescent="0.2">
      <c r="A28" s="266" t="s">
        <v>48</v>
      </c>
      <c r="B28" s="268" t="s">
        <v>49</v>
      </c>
      <c r="C28" s="269"/>
      <c r="D28" s="263" t="s">
        <v>50</v>
      </c>
      <c r="E28" s="272"/>
      <c r="F28" s="272"/>
      <c r="G28" s="272"/>
      <c r="H28" s="272"/>
      <c r="I28" s="272"/>
      <c r="J28" s="272"/>
      <c r="K28" s="272"/>
      <c r="L28" s="272"/>
      <c r="M28" s="272"/>
      <c r="N28" s="272"/>
      <c r="O28" s="273"/>
      <c r="P28" s="274" t="s">
        <v>41</v>
      </c>
      <c r="Q28" s="274" t="s">
        <v>51</v>
      </c>
      <c r="R28" s="274"/>
      <c r="S28" s="274"/>
      <c r="T28" s="274"/>
      <c r="U28" s="274"/>
      <c r="V28" s="274"/>
      <c r="W28" s="274"/>
      <c r="X28" s="274"/>
      <c r="Y28" s="274"/>
      <c r="Z28" s="274"/>
      <c r="AA28" s="274"/>
      <c r="AB28" s="274"/>
      <c r="AC28" s="274"/>
      <c r="AD28" s="275"/>
    </row>
    <row r="29" spans="1:41" ht="27" customHeight="1" x14ac:dyDescent="0.2">
      <c r="A29" s="267"/>
      <c r="B29" s="270"/>
      <c r="C29" s="271"/>
      <c r="D29" s="88" t="s">
        <v>29</v>
      </c>
      <c r="E29" s="88" t="s">
        <v>30</v>
      </c>
      <c r="F29" s="88" t="s">
        <v>31</v>
      </c>
      <c r="G29" s="88" t="s">
        <v>32</v>
      </c>
      <c r="H29" s="88" t="s">
        <v>33</v>
      </c>
      <c r="I29" s="88" t="s">
        <v>34</v>
      </c>
      <c r="J29" s="88" t="s">
        <v>35</v>
      </c>
      <c r="K29" s="88" t="s">
        <v>36</v>
      </c>
      <c r="L29" s="88" t="s">
        <v>37</v>
      </c>
      <c r="M29" s="88" t="s">
        <v>38</v>
      </c>
      <c r="N29" s="88" t="s">
        <v>39</v>
      </c>
      <c r="O29" s="88" t="s">
        <v>40</v>
      </c>
      <c r="P29" s="273"/>
      <c r="Q29" s="274"/>
      <c r="R29" s="274"/>
      <c r="S29" s="274"/>
      <c r="T29" s="274"/>
      <c r="U29" s="274"/>
      <c r="V29" s="274"/>
      <c r="W29" s="274"/>
      <c r="X29" s="274"/>
      <c r="Y29" s="274"/>
      <c r="Z29" s="274"/>
      <c r="AA29" s="274"/>
      <c r="AB29" s="274"/>
      <c r="AC29" s="274"/>
      <c r="AD29" s="275"/>
    </row>
    <row r="30" spans="1:41" ht="62.25" customHeight="1" thickBot="1" x14ac:dyDescent="0.2">
      <c r="A30" s="190" t="str">
        <f>C17</f>
        <v>6 - Acompañar el 100 por ciento  la implementación de las  Políticas Públicas de PPMYEG y PPASP y de los productos que la SDMujer es responsable</v>
      </c>
      <c r="B30" s="276" t="s">
        <v>52</v>
      </c>
      <c r="C30" s="277"/>
      <c r="D30" s="89" t="s">
        <v>52</v>
      </c>
      <c r="E30" s="89" t="s">
        <v>52</v>
      </c>
      <c r="F30" s="89" t="s">
        <v>52</v>
      </c>
      <c r="G30" s="89" t="s">
        <v>52</v>
      </c>
      <c r="H30" s="89" t="s">
        <v>52</v>
      </c>
      <c r="I30" s="89" t="s">
        <v>52</v>
      </c>
      <c r="J30" s="89" t="s">
        <v>52</v>
      </c>
      <c r="K30" s="89" t="s">
        <v>52</v>
      </c>
      <c r="L30" s="89" t="s">
        <v>52</v>
      </c>
      <c r="M30" s="89" t="s">
        <v>52</v>
      </c>
      <c r="N30" s="89" t="s">
        <v>52</v>
      </c>
      <c r="O30" s="89" t="s">
        <v>52</v>
      </c>
      <c r="P30" s="86">
        <f>SUM(D30:O30)</f>
        <v>0</v>
      </c>
      <c r="Q30" s="278" t="s">
        <v>53</v>
      </c>
      <c r="R30" s="278"/>
      <c r="S30" s="278"/>
      <c r="T30" s="278"/>
      <c r="U30" s="278"/>
      <c r="V30" s="278"/>
      <c r="W30" s="278"/>
      <c r="X30" s="278"/>
      <c r="Y30" s="278"/>
      <c r="Z30" s="278"/>
      <c r="AA30" s="278"/>
      <c r="AB30" s="278"/>
      <c r="AC30" s="278"/>
      <c r="AD30" s="279"/>
    </row>
    <row r="31" spans="1:41" ht="45" customHeight="1" x14ac:dyDescent="0.2">
      <c r="A31" s="280" t="s">
        <v>54</v>
      </c>
      <c r="B31" s="281"/>
      <c r="C31" s="281"/>
      <c r="D31" s="281"/>
      <c r="E31" s="281"/>
      <c r="F31" s="281"/>
      <c r="G31" s="281"/>
      <c r="H31" s="281"/>
      <c r="I31" s="281"/>
      <c r="J31" s="281"/>
      <c r="K31" s="281"/>
      <c r="L31" s="281"/>
      <c r="M31" s="281"/>
      <c r="N31" s="281"/>
      <c r="O31" s="281"/>
      <c r="P31" s="281"/>
      <c r="Q31" s="281"/>
      <c r="R31" s="281"/>
      <c r="S31" s="281"/>
      <c r="T31" s="281"/>
      <c r="U31" s="281"/>
      <c r="V31" s="281"/>
      <c r="W31" s="281"/>
      <c r="X31" s="281"/>
      <c r="Y31" s="281"/>
      <c r="Z31" s="281"/>
      <c r="AA31" s="281"/>
      <c r="AB31" s="281"/>
      <c r="AC31" s="281"/>
      <c r="AD31" s="282"/>
    </row>
    <row r="32" spans="1:41" ht="23.25" customHeight="1" x14ac:dyDescent="0.2">
      <c r="A32" s="262" t="s">
        <v>55</v>
      </c>
      <c r="B32" s="274" t="s">
        <v>56</v>
      </c>
      <c r="C32" s="274" t="s">
        <v>49</v>
      </c>
      <c r="D32" s="274" t="s">
        <v>57</v>
      </c>
      <c r="E32" s="274"/>
      <c r="F32" s="274"/>
      <c r="G32" s="274"/>
      <c r="H32" s="274"/>
      <c r="I32" s="274"/>
      <c r="J32" s="274"/>
      <c r="K32" s="274"/>
      <c r="L32" s="274"/>
      <c r="M32" s="274"/>
      <c r="N32" s="274"/>
      <c r="O32" s="274"/>
      <c r="P32" s="274"/>
      <c r="Q32" s="274" t="s">
        <v>58</v>
      </c>
      <c r="R32" s="274"/>
      <c r="S32" s="274"/>
      <c r="T32" s="274"/>
      <c r="U32" s="274"/>
      <c r="V32" s="274"/>
      <c r="W32" s="274"/>
      <c r="X32" s="274"/>
      <c r="Y32" s="274"/>
      <c r="Z32" s="274"/>
      <c r="AA32" s="274"/>
      <c r="AB32" s="274"/>
      <c r="AC32" s="274"/>
      <c r="AD32" s="275"/>
      <c r="AG32" s="87"/>
      <c r="AH32" s="87"/>
      <c r="AI32" s="87"/>
      <c r="AJ32" s="87"/>
      <c r="AK32" s="87"/>
      <c r="AL32" s="87"/>
      <c r="AM32" s="87"/>
      <c r="AN32" s="87"/>
      <c r="AO32" s="87"/>
    </row>
    <row r="33" spans="1:41" ht="23.25" customHeight="1" x14ac:dyDescent="0.2">
      <c r="A33" s="262"/>
      <c r="B33" s="274"/>
      <c r="C33" s="365"/>
      <c r="D33" s="88" t="s">
        <v>29</v>
      </c>
      <c r="E33" s="88" t="s">
        <v>30</v>
      </c>
      <c r="F33" s="88" t="s">
        <v>31</v>
      </c>
      <c r="G33" s="88" t="s">
        <v>32</v>
      </c>
      <c r="H33" s="88" t="s">
        <v>33</v>
      </c>
      <c r="I33" s="88" t="s">
        <v>34</v>
      </c>
      <c r="J33" s="88" t="s">
        <v>35</v>
      </c>
      <c r="K33" s="88" t="s">
        <v>36</v>
      </c>
      <c r="L33" s="88" t="s">
        <v>37</v>
      </c>
      <c r="M33" s="88" t="s">
        <v>38</v>
      </c>
      <c r="N33" s="88" t="s">
        <v>39</v>
      </c>
      <c r="O33" s="88" t="s">
        <v>40</v>
      </c>
      <c r="P33" s="88" t="s">
        <v>41</v>
      </c>
      <c r="Q33" s="270" t="s">
        <v>59</v>
      </c>
      <c r="R33" s="366"/>
      <c r="S33" s="366"/>
      <c r="T33" s="366"/>
      <c r="U33" s="366"/>
      <c r="V33" s="271"/>
      <c r="W33" s="270" t="s">
        <v>60</v>
      </c>
      <c r="X33" s="366"/>
      <c r="Y33" s="366"/>
      <c r="Z33" s="271"/>
      <c r="AA33" s="270" t="s">
        <v>61</v>
      </c>
      <c r="AB33" s="366"/>
      <c r="AC33" s="366"/>
      <c r="AD33" s="367"/>
      <c r="AG33" s="87"/>
      <c r="AH33" s="87"/>
      <c r="AI33" s="87"/>
      <c r="AJ33" s="87"/>
      <c r="AK33" s="87"/>
      <c r="AL33" s="87"/>
      <c r="AM33" s="87"/>
      <c r="AN33" s="87"/>
      <c r="AO33" s="87"/>
    </row>
    <row r="34" spans="1:41" ht="59.25" customHeight="1" x14ac:dyDescent="0.15">
      <c r="A34" s="368" t="str">
        <f>A30</f>
        <v>6 - Acompañar el 100 por ciento  la implementación de las  Políticas Públicas de PPMYEG y PPASP y de los productos que la SDMujer es responsable</v>
      </c>
      <c r="B34" s="370">
        <v>0.2</v>
      </c>
      <c r="C34" s="90" t="s">
        <v>62</v>
      </c>
      <c r="D34" s="156">
        <v>1</v>
      </c>
      <c r="E34" s="156">
        <v>1</v>
      </c>
      <c r="F34" s="156">
        <v>1</v>
      </c>
      <c r="G34" s="156">
        <v>1</v>
      </c>
      <c r="H34" s="156">
        <v>1</v>
      </c>
      <c r="I34" s="156">
        <v>1</v>
      </c>
      <c r="J34" s="156">
        <v>1</v>
      </c>
      <c r="K34" s="156">
        <v>1</v>
      </c>
      <c r="L34" s="156">
        <v>1</v>
      </c>
      <c r="M34" s="156">
        <v>1</v>
      </c>
      <c r="N34" s="156">
        <v>1</v>
      </c>
      <c r="O34" s="156">
        <v>1</v>
      </c>
      <c r="P34" s="156">
        <v>1</v>
      </c>
      <c r="Q34" s="435" t="s">
        <v>133</v>
      </c>
      <c r="R34" s="436"/>
      <c r="S34" s="436"/>
      <c r="T34" s="436"/>
      <c r="U34" s="436"/>
      <c r="V34" s="437"/>
      <c r="W34" s="435" t="s">
        <v>134</v>
      </c>
      <c r="X34" s="436"/>
      <c r="Y34" s="436"/>
      <c r="Z34" s="437"/>
      <c r="AA34" s="435" t="s">
        <v>527</v>
      </c>
      <c r="AB34" s="436"/>
      <c r="AC34" s="436"/>
      <c r="AD34" s="441"/>
      <c r="AE34" s="50" t="s">
        <v>135</v>
      </c>
      <c r="AG34" s="87"/>
      <c r="AH34" s="87"/>
      <c r="AI34" s="87"/>
      <c r="AJ34" s="87"/>
      <c r="AK34" s="87"/>
      <c r="AL34" s="87"/>
      <c r="AM34" s="87"/>
      <c r="AN34" s="87"/>
      <c r="AO34" s="87"/>
    </row>
    <row r="35" spans="1:41" ht="69.75" customHeight="1" thickBot="1" x14ac:dyDescent="0.2">
      <c r="A35" s="369"/>
      <c r="B35" s="371"/>
      <c r="C35" s="91" t="s">
        <v>65</v>
      </c>
      <c r="D35" s="241">
        <v>1</v>
      </c>
      <c r="E35" s="241">
        <v>1</v>
      </c>
      <c r="F35" s="92"/>
      <c r="G35" s="93"/>
      <c r="H35" s="93"/>
      <c r="I35" s="93"/>
      <c r="J35" s="93"/>
      <c r="K35" s="93"/>
      <c r="L35" s="93"/>
      <c r="M35" s="93"/>
      <c r="N35" s="93"/>
      <c r="O35" s="93"/>
      <c r="P35" s="248">
        <f>SUM(D35:O35)</f>
        <v>2</v>
      </c>
      <c r="Q35" s="438"/>
      <c r="R35" s="439"/>
      <c r="S35" s="439"/>
      <c r="T35" s="439"/>
      <c r="U35" s="439"/>
      <c r="V35" s="440"/>
      <c r="W35" s="438"/>
      <c r="X35" s="439"/>
      <c r="Y35" s="439"/>
      <c r="Z35" s="440"/>
      <c r="AA35" s="438"/>
      <c r="AB35" s="439"/>
      <c r="AC35" s="439"/>
      <c r="AD35" s="442"/>
      <c r="AE35" s="49"/>
      <c r="AG35" s="87"/>
      <c r="AH35" s="87"/>
      <c r="AI35" s="87"/>
      <c r="AJ35" s="87"/>
      <c r="AK35" s="87"/>
      <c r="AL35" s="87"/>
      <c r="AM35" s="87"/>
      <c r="AN35" s="87"/>
      <c r="AO35" s="87"/>
    </row>
    <row r="36" spans="1:41" ht="26.25" customHeight="1" x14ac:dyDescent="0.2">
      <c r="A36" s="292" t="s">
        <v>66</v>
      </c>
      <c r="B36" s="390" t="s">
        <v>67</v>
      </c>
      <c r="C36" s="392" t="s">
        <v>68</v>
      </c>
      <c r="D36" s="392"/>
      <c r="E36" s="392"/>
      <c r="F36" s="392"/>
      <c r="G36" s="392"/>
      <c r="H36" s="392"/>
      <c r="I36" s="392"/>
      <c r="J36" s="392"/>
      <c r="K36" s="392"/>
      <c r="L36" s="392"/>
      <c r="M36" s="392"/>
      <c r="N36" s="392"/>
      <c r="O36" s="392"/>
      <c r="P36" s="392"/>
      <c r="Q36" s="293" t="s">
        <v>69</v>
      </c>
      <c r="R36" s="393"/>
      <c r="S36" s="393"/>
      <c r="T36" s="393"/>
      <c r="U36" s="393"/>
      <c r="V36" s="393"/>
      <c r="W36" s="393"/>
      <c r="X36" s="393"/>
      <c r="Y36" s="393"/>
      <c r="Z36" s="393"/>
      <c r="AA36" s="393"/>
      <c r="AB36" s="393"/>
      <c r="AC36" s="393"/>
      <c r="AD36" s="394"/>
      <c r="AG36" s="87"/>
      <c r="AH36" s="87"/>
      <c r="AI36" s="87"/>
      <c r="AJ36" s="87"/>
      <c r="AK36" s="87"/>
      <c r="AL36" s="87"/>
      <c r="AM36" s="87"/>
      <c r="AN36" s="87"/>
      <c r="AO36" s="87"/>
    </row>
    <row r="37" spans="1:41" ht="26.25" customHeight="1" x14ac:dyDescent="0.15">
      <c r="A37" s="262"/>
      <c r="B37" s="391"/>
      <c r="C37" s="88" t="s">
        <v>70</v>
      </c>
      <c r="D37" s="88" t="s">
        <v>71</v>
      </c>
      <c r="E37" s="88" t="s">
        <v>72</v>
      </c>
      <c r="F37" s="88" t="s">
        <v>73</v>
      </c>
      <c r="G37" s="88" t="s">
        <v>74</v>
      </c>
      <c r="H37" s="88" t="s">
        <v>75</v>
      </c>
      <c r="I37" s="88" t="s">
        <v>76</v>
      </c>
      <c r="J37" s="88" t="s">
        <v>77</v>
      </c>
      <c r="K37" s="88" t="s">
        <v>78</v>
      </c>
      <c r="L37" s="88" t="s">
        <v>79</v>
      </c>
      <c r="M37" s="88" t="s">
        <v>80</v>
      </c>
      <c r="N37" s="88" t="s">
        <v>81</v>
      </c>
      <c r="O37" s="88" t="s">
        <v>82</v>
      </c>
      <c r="P37" s="88" t="s">
        <v>83</v>
      </c>
      <c r="Q37" s="263" t="s">
        <v>84</v>
      </c>
      <c r="R37" s="272"/>
      <c r="S37" s="272"/>
      <c r="T37" s="272"/>
      <c r="U37" s="272"/>
      <c r="V37" s="272"/>
      <c r="W37" s="272"/>
      <c r="X37" s="272"/>
      <c r="Y37" s="272"/>
      <c r="Z37" s="272"/>
      <c r="AA37" s="272"/>
      <c r="AB37" s="272"/>
      <c r="AC37" s="272"/>
      <c r="AD37" s="395"/>
      <c r="AG37" s="94"/>
      <c r="AH37" s="94"/>
      <c r="AI37" s="94"/>
      <c r="AJ37" s="94"/>
      <c r="AK37" s="94"/>
      <c r="AL37" s="94"/>
      <c r="AM37" s="94"/>
      <c r="AN37" s="94"/>
      <c r="AO37" s="94"/>
    </row>
    <row r="38" spans="1:41" ht="36" customHeight="1" x14ac:dyDescent="0.15">
      <c r="A38" s="465" t="s">
        <v>136</v>
      </c>
      <c r="B38" s="559">
        <v>0.09</v>
      </c>
      <c r="C38" s="90" t="s">
        <v>62</v>
      </c>
      <c r="D38" s="195">
        <v>0.05</v>
      </c>
      <c r="E38" s="195">
        <v>0.08</v>
      </c>
      <c r="F38" s="195">
        <v>0.08</v>
      </c>
      <c r="G38" s="195">
        <v>0.09</v>
      </c>
      <c r="H38" s="195">
        <v>0.08</v>
      </c>
      <c r="I38" s="195">
        <v>0.08</v>
      </c>
      <c r="J38" s="195">
        <v>0.09</v>
      </c>
      <c r="K38" s="195">
        <v>0.1</v>
      </c>
      <c r="L38" s="195">
        <v>0.08</v>
      </c>
      <c r="M38" s="195">
        <v>0.08</v>
      </c>
      <c r="N38" s="195">
        <v>0.08</v>
      </c>
      <c r="O38" s="195">
        <v>0.11</v>
      </c>
      <c r="P38" s="96">
        <f t="shared" ref="P38:P43" si="0">SUM(D38:O38)</f>
        <v>0.99999999999999989</v>
      </c>
      <c r="Q38" s="400" t="s">
        <v>137</v>
      </c>
      <c r="R38" s="564"/>
      <c r="S38" s="564"/>
      <c r="T38" s="564"/>
      <c r="U38" s="564"/>
      <c r="V38" s="564"/>
      <c r="W38" s="564"/>
      <c r="X38" s="564"/>
      <c r="Y38" s="564"/>
      <c r="Z38" s="564"/>
      <c r="AA38" s="564"/>
      <c r="AB38" s="564"/>
      <c r="AC38" s="564"/>
      <c r="AD38" s="565"/>
      <c r="AE38" s="97"/>
      <c r="AG38" s="98"/>
      <c r="AH38" s="98"/>
      <c r="AI38" s="98"/>
      <c r="AJ38" s="98"/>
      <c r="AK38" s="98"/>
      <c r="AL38" s="98"/>
      <c r="AM38" s="98"/>
      <c r="AN38" s="98"/>
      <c r="AO38" s="98"/>
    </row>
    <row r="39" spans="1:41" ht="36" customHeight="1" x14ac:dyDescent="0.15">
      <c r="A39" s="455"/>
      <c r="B39" s="560"/>
      <c r="C39" s="99" t="s">
        <v>65</v>
      </c>
      <c r="D39" s="100">
        <v>0.05</v>
      </c>
      <c r="E39" s="100">
        <v>0.08</v>
      </c>
      <c r="F39" s="100"/>
      <c r="G39" s="100"/>
      <c r="H39" s="100"/>
      <c r="I39" s="100"/>
      <c r="J39" s="100"/>
      <c r="K39" s="100"/>
      <c r="L39" s="100"/>
      <c r="M39" s="100"/>
      <c r="N39" s="100"/>
      <c r="O39" s="100"/>
      <c r="P39" s="101">
        <f t="shared" si="0"/>
        <v>0.13</v>
      </c>
      <c r="Q39" s="566"/>
      <c r="R39" s="567"/>
      <c r="S39" s="567"/>
      <c r="T39" s="567"/>
      <c r="U39" s="567"/>
      <c r="V39" s="567"/>
      <c r="W39" s="567"/>
      <c r="X39" s="567"/>
      <c r="Y39" s="567"/>
      <c r="Z39" s="567"/>
      <c r="AA39" s="567"/>
      <c r="AB39" s="567"/>
      <c r="AC39" s="567"/>
      <c r="AD39" s="568"/>
      <c r="AE39" s="97"/>
    </row>
    <row r="40" spans="1:41" ht="36" customHeight="1" x14ac:dyDescent="0.15">
      <c r="A40" s="455" t="s">
        <v>138</v>
      </c>
      <c r="B40" s="559">
        <v>0.09</v>
      </c>
      <c r="C40" s="102" t="s">
        <v>62</v>
      </c>
      <c r="D40" s="195">
        <v>0.05</v>
      </c>
      <c r="E40" s="195">
        <v>0.08</v>
      </c>
      <c r="F40" s="195">
        <v>0.08</v>
      </c>
      <c r="G40" s="195">
        <v>0.09</v>
      </c>
      <c r="H40" s="195">
        <v>0.08</v>
      </c>
      <c r="I40" s="195">
        <v>0.08</v>
      </c>
      <c r="J40" s="195">
        <v>0.09</v>
      </c>
      <c r="K40" s="195">
        <v>0.1</v>
      </c>
      <c r="L40" s="195">
        <v>0.08</v>
      </c>
      <c r="M40" s="195">
        <v>0.08</v>
      </c>
      <c r="N40" s="195">
        <v>0.08</v>
      </c>
      <c r="O40" s="195">
        <v>0.11</v>
      </c>
      <c r="P40" s="101">
        <f t="shared" si="0"/>
        <v>0.99999999999999989</v>
      </c>
      <c r="Q40" s="250" t="s">
        <v>139</v>
      </c>
      <c r="R40" s="251"/>
      <c r="S40" s="251"/>
      <c r="T40" s="251"/>
      <c r="U40" s="251"/>
      <c r="V40" s="251"/>
      <c r="W40" s="251"/>
      <c r="X40" s="251"/>
      <c r="Y40" s="251"/>
      <c r="Z40" s="251"/>
      <c r="AA40" s="251"/>
      <c r="AB40" s="251"/>
      <c r="AC40" s="251"/>
      <c r="AD40" s="252"/>
      <c r="AE40" s="97"/>
    </row>
    <row r="41" spans="1:41" ht="36" customHeight="1" x14ac:dyDescent="0.15">
      <c r="A41" s="455"/>
      <c r="B41" s="560"/>
      <c r="C41" s="99" t="s">
        <v>65</v>
      </c>
      <c r="D41" s="100">
        <v>0.05</v>
      </c>
      <c r="E41" s="100">
        <v>0.08</v>
      </c>
      <c r="F41" s="100"/>
      <c r="G41" s="100"/>
      <c r="H41" s="100"/>
      <c r="I41" s="100"/>
      <c r="J41" s="100"/>
      <c r="K41" s="100"/>
      <c r="L41" s="104"/>
      <c r="M41" s="104"/>
      <c r="N41" s="104"/>
      <c r="O41" s="104"/>
      <c r="P41" s="101">
        <f t="shared" si="0"/>
        <v>0.13</v>
      </c>
      <c r="Q41" s="523"/>
      <c r="R41" s="524"/>
      <c r="S41" s="524"/>
      <c r="T41" s="524"/>
      <c r="U41" s="524"/>
      <c r="V41" s="524"/>
      <c r="W41" s="524"/>
      <c r="X41" s="524"/>
      <c r="Y41" s="524"/>
      <c r="Z41" s="524"/>
      <c r="AA41" s="524"/>
      <c r="AB41" s="524"/>
      <c r="AC41" s="524"/>
      <c r="AD41" s="525"/>
      <c r="AE41" s="97"/>
    </row>
    <row r="42" spans="1:41" ht="57.95" customHeight="1" x14ac:dyDescent="0.15">
      <c r="A42" s="455" t="s">
        <v>140</v>
      </c>
      <c r="B42" s="562">
        <v>0.02</v>
      </c>
      <c r="C42" s="102" t="s">
        <v>62</v>
      </c>
      <c r="D42" s="103">
        <v>0.11</v>
      </c>
      <c r="E42" s="103">
        <v>7.0000000000000007E-2</v>
      </c>
      <c r="F42" s="103">
        <v>7.0000000000000007E-2</v>
      </c>
      <c r="G42" s="103">
        <v>0.11</v>
      </c>
      <c r="H42" s="103">
        <v>7.0000000000000007E-2</v>
      </c>
      <c r="I42" s="103">
        <v>7.0000000000000007E-2</v>
      </c>
      <c r="J42" s="103">
        <v>0.11</v>
      </c>
      <c r="K42" s="103">
        <v>7.0000000000000007E-2</v>
      </c>
      <c r="L42" s="103">
        <v>7.0000000000000007E-2</v>
      </c>
      <c r="M42" s="103">
        <v>0.11</v>
      </c>
      <c r="N42" s="103">
        <v>7.0000000000000007E-2</v>
      </c>
      <c r="O42" s="103">
        <v>7.0000000000000007E-2</v>
      </c>
      <c r="P42" s="101">
        <f t="shared" si="0"/>
        <v>1</v>
      </c>
      <c r="Q42" s="250" t="s">
        <v>141</v>
      </c>
      <c r="R42" s="251"/>
      <c r="S42" s="251"/>
      <c r="T42" s="251"/>
      <c r="U42" s="251"/>
      <c r="V42" s="251"/>
      <c r="W42" s="251"/>
      <c r="X42" s="251"/>
      <c r="Y42" s="251"/>
      <c r="Z42" s="251"/>
      <c r="AA42" s="251"/>
      <c r="AB42" s="251"/>
      <c r="AC42" s="251"/>
      <c r="AD42" s="252"/>
      <c r="AE42" s="97"/>
    </row>
    <row r="43" spans="1:41" ht="57.95" customHeight="1" thickBot="1" x14ac:dyDescent="0.2">
      <c r="A43" s="561"/>
      <c r="B43" s="563"/>
      <c r="C43" s="91" t="s">
        <v>65</v>
      </c>
      <c r="D43" s="105">
        <v>0.11</v>
      </c>
      <c r="E43" s="105">
        <v>7.0000000000000007E-2</v>
      </c>
      <c r="F43" s="105"/>
      <c r="G43" s="105"/>
      <c r="H43" s="105"/>
      <c r="I43" s="105"/>
      <c r="J43" s="105"/>
      <c r="K43" s="105"/>
      <c r="L43" s="106"/>
      <c r="M43" s="106"/>
      <c r="N43" s="106"/>
      <c r="O43" s="106"/>
      <c r="P43" s="107">
        <f t="shared" si="0"/>
        <v>0.18</v>
      </c>
      <c r="Q43" s="410"/>
      <c r="R43" s="411"/>
      <c r="S43" s="411"/>
      <c r="T43" s="411"/>
      <c r="U43" s="411"/>
      <c r="V43" s="411"/>
      <c r="W43" s="411"/>
      <c r="X43" s="411"/>
      <c r="Y43" s="411"/>
      <c r="Z43" s="411"/>
      <c r="AA43" s="411"/>
      <c r="AB43" s="411"/>
      <c r="AC43" s="411"/>
      <c r="AD43" s="412"/>
      <c r="AE43" s="97"/>
    </row>
    <row r="44" spans="1:41" x14ac:dyDescent="0.2">
      <c r="A44" s="50" t="s">
        <v>94</v>
      </c>
    </row>
  </sheetData>
  <mergeCells count="77">
    <mergeCell ref="AB4:AD4"/>
    <mergeCell ref="I7:J9"/>
    <mergeCell ref="K7:L9"/>
    <mergeCell ref="M7:N7"/>
    <mergeCell ref="A1:A4"/>
    <mergeCell ref="B1:AA1"/>
    <mergeCell ref="AB1:AD1"/>
    <mergeCell ref="B2:AA2"/>
    <mergeCell ref="AB2:AD2"/>
    <mergeCell ref="B3:AA4"/>
    <mergeCell ref="AB3:AD3"/>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R17:V17"/>
    <mergeCell ref="W17:X17"/>
    <mergeCell ref="Y17:AB17"/>
    <mergeCell ref="AC17:AD17"/>
    <mergeCell ref="A15:B15"/>
    <mergeCell ref="C15:K15"/>
    <mergeCell ref="L15:Q15"/>
    <mergeCell ref="R15:X15"/>
    <mergeCell ref="Y15:Z15"/>
    <mergeCell ref="Q20:AD20"/>
    <mergeCell ref="A22:B22"/>
    <mergeCell ref="A23:B23"/>
    <mergeCell ref="A25:B25"/>
    <mergeCell ref="A27:AD27"/>
    <mergeCell ref="A24:B24"/>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V33"/>
    <mergeCell ref="W33:Z33"/>
    <mergeCell ref="A38:A39"/>
    <mergeCell ref="B38:B39"/>
    <mergeCell ref="Q38:AD39"/>
    <mergeCell ref="AA33:AD33"/>
    <mergeCell ref="A34:A35"/>
    <mergeCell ref="B34:B35"/>
    <mergeCell ref="Q34:V35"/>
    <mergeCell ref="W34:Z35"/>
    <mergeCell ref="AA34:AD35"/>
    <mergeCell ref="A36:A37"/>
    <mergeCell ref="B36:B37"/>
    <mergeCell ref="C36:P36"/>
    <mergeCell ref="Q36:AD36"/>
    <mergeCell ref="Q37:AD37"/>
    <mergeCell ref="A40:A41"/>
    <mergeCell ref="B40:B41"/>
    <mergeCell ref="Q40:AD41"/>
    <mergeCell ref="A42:A43"/>
    <mergeCell ref="B42:B43"/>
    <mergeCell ref="Q42:AD43"/>
  </mergeCells>
  <dataValidations count="3">
    <dataValidation type="textLength" operator="lessThanOrEqual" allowBlank="1" showInputMessage="1" showErrorMessage="1" errorTitle="Máximo 2.000 caracteres" error="Máximo 2.000 caracteres" sqref="Q38:AD43 AA34 Q34 W34" xr:uid="{00000000-0002-0000-0300-000000000000}">
      <formula1>2000</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list" allowBlank="1" showInputMessage="1" showErrorMessage="1" sqref="C7:C9" xr:uid="{00000000-0002-0000-0300-000002000000}">
      <formula1>$C$21:$N$21</formula1>
    </dataValidation>
  </dataValidations>
  <pageMargins left="0.25" right="0.25" top="0.75" bottom="0.75" header="0.3" footer="0.3"/>
  <pageSetup scale="25" fitToHeight="0" orientation="landscape"/>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sheetPr>
  <dimension ref="A1:AZ26"/>
  <sheetViews>
    <sheetView topLeftCell="AA8" zoomScale="70" zoomScaleNormal="70" workbookViewId="0">
      <selection activeCell="AW20" sqref="AW20"/>
    </sheetView>
  </sheetViews>
  <sheetFormatPr defaultColWidth="10.76171875" defaultRowHeight="13.5" x14ac:dyDescent="0.2"/>
  <cols>
    <col min="1" max="1" width="6.9921875" style="113" customWidth="1"/>
    <col min="2" max="2" width="8.875" style="108" customWidth="1"/>
    <col min="3" max="3" width="9.4140625" style="108" customWidth="1"/>
    <col min="4" max="4" width="10.4921875" style="108" customWidth="1"/>
    <col min="5" max="5" width="6.1875" style="108" customWidth="1"/>
    <col min="6" max="6" width="9.01171875" style="108" customWidth="1"/>
    <col min="7" max="7" width="6.9921875" style="108" customWidth="1"/>
    <col min="8" max="8" width="15.46875" style="108" customWidth="1"/>
    <col min="9" max="9" width="14.66015625" style="108" customWidth="1"/>
    <col min="10" max="11" width="29.32421875" style="108" customWidth="1"/>
    <col min="12" max="12" width="16.6796875" style="108" customWidth="1"/>
    <col min="13" max="14" width="15.33203125" style="108" customWidth="1"/>
    <col min="15" max="15" width="37.80078125" style="108" customWidth="1"/>
    <col min="16" max="16" width="7.53125" style="108" customWidth="1"/>
    <col min="17" max="17" width="8.203125" style="108" customWidth="1"/>
    <col min="18" max="18" width="7.53125" style="108" customWidth="1"/>
    <col min="19" max="19" width="7.26171875" style="108" customWidth="1"/>
    <col min="20" max="20" width="6.859375" style="108" customWidth="1"/>
    <col min="21" max="21" width="17.484375" style="108" customWidth="1"/>
    <col min="22" max="22" width="27.84375" style="108" customWidth="1"/>
    <col min="23" max="46" width="5.78125" style="108" customWidth="1"/>
    <col min="47" max="47" width="11.8359375" style="108" customWidth="1"/>
    <col min="48" max="48" width="10.76171875" style="108"/>
    <col min="49" max="49" width="51.25" style="108" customWidth="1"/>
    <col min="50" max="51" width="24.48046875" style="108" customWidth="1"/>
    <col min="52" max="16384" width="10.76171875" style="108"/>
  </cols>
  <sheetData>
    <row r="1" spans="1:51" ht="16.5" customHeight="1" x14ac:dyDescent="0.2">
      <c r="B1" s="569" t="s">
        <v>0</v>
      </c>
      <c r="C1" s="570"/>
      <c r="D1" s="570"/>
      <c r="E1" s="570"/>
      <c r="F1" s="570"/>
      <c r="G1" s="570"/>
      <c r="H1" s="570"/>
      <c r="I1" s="570"/>
      <c r="J1" s="570"/>
      <c r="K1" s="570"/>
      <c r="L1" s="570"/>
      <c r="M1" s="570"/>
      <c r="N1" s="570"/>
      <c r="O1" s="570"/>
      <c r="P1" s="570"/>
      <c r="Q1" s="570"/>
      <c r="R1" s="570"/>
      <c r="S1" s="570"/>
      <c r="T1" s="570"/>
      <c r="U1" s="570"/>
      <c r="V1" s="570"/>
      <c r="W1" s="570"/>
      <c r="X1" s="570"/>
      <c r="Y1" s="570"/>
      <c r="Z1" s="570"/>
      <c r="AA1" s="570"/>
      <c r="AB1" s="570"/>
      <c r="AC1" s="570"/>
      <c r="AD1" s="570"/>
      <c r="AE1" s="570"/>
      <c r="AF1" s="570"/>
      <c r="AG1" s="570"/>
      <c r="AH1" s="570"/>
      <c r="AI1" s="570"/>
      <c r="AJ1" s="570"/>
      <c r="AK1" s="570"/>
      <c r="AL1" s="570"/>
      <c r="AM1" s="570"/>
      <c r="AN1" s="570"/>
      <c r="AO1" s="570"/>
      <c r="AP1" s="570"/>
      <c r="AQ1" s="570"/>
      <c r="AR1" s="570"/>
      <c r="AS1" s="570"/>
      <c r="AT1" s="570"/>
      <c r="AU1" s="570"/>
      <c r="AV1" s="570"/>
      <c r="AW1" s="571"/>
      <c r="AX1" s="342" t="s">
        <v>1</v>
      </c>
      <c r="AY1" s="343"/>
    </row>
    <row r="2" spans="1:51" ht="16.5" customHeight="1" x14ac:dyDescent="0.2">
      <c r="B2" s="572" t="s">
        <v>2</v>
      </c>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3"/>
      <c r="AF2" s="573"/>
      <c r="AG2" s="573"/>
      <c r="AH2" s="573"/>
      <c r="AI2" s="573"/>
      <c r="AJ2" s="573"/>
      <c r="AK2" s="573"/>
      <c r="AL2" s="573"/>
      <c r="AM2" s="573"/>
      <c r="AN2" s="573"/>
      <c r="AO2" s="573"/>
      <c r="AP2" s="573"/>
      <c r="AQ2" s="573"/>
      <c r="AR2" s="573"/>
      <c r="AS2" s="573"/>
      <c r="AT2" s="573"/>
      <c r="AU2" s="573"/>
      <c r="AV2" s="573"/>
      <c r="AW2" s="574"/>
      <c r="AX2" s="348" t="s">
        <v>3</v>
      </c>
      <c r="AY2" s="349"/>
    </row>
    <row r="3" spans="1:51" ht="15" customHeight="1" x14ac:dyDescent="0.2">
      <c r="B3" s="575" t="s">
        <v>142</v>
      </c>
      <c r="C3" s="576"/>
      <c r="D3" s="576"/>
      <c r="E3" s="576"/>
      <c r="F3" s="576"/>
      <c r="G3" s="576"/>
      <c r="H3" s="576"/>
      <c r="I3" s="576"/>
      <c r="J3" s="576"/>
      <c r="K3" s="576"/>
      <c r="L3" s="576"/>
      <c r="M3" s="576"/>
      <c r="N3" s="576"/>
      <c r="O3" s="576"/>
      <c r="P3" s="576"/>
      <c r="Q3" s="576"/>
      <c r="R3" s="576"/>
      <c r="S3" s="576"/>
      <c r="T3" s="576"/>
      <c r="U3" s="576"/>
      <c r="V3" s="576"/>
      <c r="W3" s="576"/>
      <c r="X3" s="576"/>
      <c r="Y3" s="576"/>
      <c r="Z3" s="576"/>
      <c r="AA3" s="576"/>
      <c r="AB3" s="576"/>
      <c r="AC3" s="576"/>
      <c r="AD3" s="576"/>
      <c r="AE3" s="576"/>
      <c r="AF3" s="576"/>
      <c r="AG3" s="576"/>
      <c r="AH3" s="576"/>
      <c r="AI3" s="576"/>
      <c r="AJ3" s="576"/>
      <c r="AK3" s="576"/>
      <c r="AL3" s="576"/>
      <c r="AM3" s="576"/>
      <c r="AN3" s="576"/>
      <c r="AO3" s="576"/>
      <c r="AP3" s="576"/>
      <c r="AQ3" s="576"/>
      <c r="AR3" s="576"/>
      <c r="AS3" s="576"/>
      <c r="AT3" s="576"/>
      <c r="AU3" s="576"/>
      <c r="AV3" s="576"/>
      <c r="AW3" s="577"/>
      <c r="AX3" s="348" t="s">
        <v>5</v>
      </c>
      <c r="AY3" s="349"/>
    </row>
    <row r="4" spans="1:51" ht="16.5" customHeight="1" x14ac:dyDescent="0.2">
      <c r="B4" s="569"/>
      <c r="C4" s="570"/>
      <c r="D4" s="570"/>
      <c r="E4" s="570"/>
      <c r="F4" s="570"/>
      <c r="G4" s="570"/>
      <c r="H4" s="570"/>
      <c r="I4" s="570"/>
      <c r="J4" s="570"/>
      <c r="K4" s="570"/>
      <c r="L4" s="570"/>
      <c r="M4" s="570"/>
      <c r="N4" s="570"/>
      <c r="O4" s="570"/>
      <c r="P4" s="570"/>
      <c r="Q4" s="570"/>
      <c r="R4" s="570"/>
      <c r="S4" s="570"/>
      <c r="T4" s="570"/>
      <c r="U4" s="570"/>
      <c r="V4" s="570"/>
      <c r="W4" s="570"/>
      <c r="X4" s="570"/>
      <c r="Y4" s="570"/>
      <c r="Z4" s="570"/>
      <c r="AA4" s="570"/>
      <c r="AB4" s="570"/>
      <c r="AC4" s="570"/>
      <c r="AD4" s="570"/>
      <c r="AE4" s="570"/>
      <c r="AF4" s="570"/>
      <c r="AG4" s="570"/>
      <c r="AH4" s="570"/>
      <c r="AI4" s="570"/>
      <c r="AJ4" s="570"/>
      <c r="AK4" s="570"/>
      <c r="AL4" s="570"/>
      <c r="AM4" s="570"/>
      <c r="AN4" s="570"/>
      <c r="AO4" s="570"/>
      <c r="AP4" s="570"/>
      <c r="AQ4" s="570"/>
      <c r="AR4" s="570"/>
      <c r="AS4" s="570"/>
      <c r="AT4" s="570"/>
      <c r="AU4" s="570"/>
      <c r="AV4" s="570"/>
      <c r="AW4" s="571"/>
      <c r="AX4" s="578" t="s">
        <v>143</v>
      </c>
      <c r="AY4" s="578"/>
    </row>
    <row r="5" spans="1:51" ht="15" customHeight="1" x14ac:dyDescent="0.2">
      <c r="B5" s="579" t="s">
        <v>144</v>
      </c>
      <c r="C5" s="580"/>
      <c r="D5" s="580"/>
      <c r="E5" s="580"/>
      <c r="F5" s="580"/>
      <c r="G5" s="580"/>
      <c r="H5" s="580"/>
      <c r="I5" s="580"/>
      <c r="J5" s="580"/>
      <c r="K5" s="580"/>
      <c r="L5" s="580"/>
      <c r="M5" s="580"/>
      <c r="N5" s="580"/>
      <c r="O5" s="580"/>
      <c r="P5" s="580"/>
      <c r="Q5" s="580"/>
      <c r="R5" s="580"/>
      <c r="S5" s="580"/>
      <c r="T5" s="580"/>
      <c r="U5" s="580"/>
      <c r="V5" s="580"/>
      <c r="W5" s="580"/>
      <c r="X5" s="580"/>
      <c r="Y5" s="580"/>
      <c r="Z5" s="580"/>
      <c r="AA5" s="580"/>
      <c r="AB5" s="580"/>
      <c r="AC5" s="580"/>
      <c r="AD5" s="580"/>
      <c r="AE5" s="580"/>
      <c r="AF5" s="580"/>
      <c r="AG5" s="580"/>
      <c r="AH5" s="581"/>
      <c r="AI5" s="582" t="s">
        <v>13</v>
      </c>
      <c r="AJ5" s="583"/>
      <c r="AK5" s="583"/>
      <c r="AL5" s="583"/>
      <c r="AM5" s="583"/>
      <c r="AN5" s="583"/>
      <c r="AO5" s="583"/>
      <c r="AP5" s="583"/>
      <c r="AQ5" s="583"/>
      <c r="AR5" s="583"/>
      <c r="AS5" s="583"/>
      <c r="AT5" s="583"/>
      <c r="AU5" s="583"/>
      <c r="AV5" s="584"/>
      <c r="AW5" s="591" t="s">
        <v>145</v>
      </c>
      <c r="AX5" s="591" t="s">
        <v>146</v>
      </c>
      <c r="AY5" s="591" t="s">
        <v>147</v>
      </c>
    </row>
    <row r="6" spans="1:51" ht="15" customHeight="1" x14ac:dyDescent="0.2">
      <c r="B6" s="594" t="s">
        <v>8</v>
      </c>
      <c r="C6" s="594"/>
      <c r="D6" s="594"/>
      <c r="E6" s="595">
        <v>44623</v>
      </c>
      <c r="F6" s="596"/>
      <c r="G6" s="594" t="s">
        <v>9</v>
      </c>
      <c r="H6" s="594"/>
      <c r="I6" s="597" t="s">
        <v>10</v>
      </c>
      <c r="J6" s="597"/>
      <c r="K6" s="197"/>
      <c r="L6" s="582"/>
      <c r="M6" s="583"/>
      <c r="N6" s="583"/>
      <c r="O6" s="583"/>
      <c r="P6" s="583"/>
      <c r="Q6" s="583"/>
      <c r="R6" s="583"/>
      <c r="S6" s="583"/>
      <c r="T6" s="583"/>
      <c r="U6" s="583"/>
      <c r="V6" s="583"/>
      <c r="W6" s="198"/>
      <c r="X6" s="198"/>
      <c r="Y6" s="198"/>
      <c r="Z6" s="198"/>
      <c r="AA6" s="198"/>
      <c r="AB6" s="198"/>
      <c r="AC6" s="198"/>
      <c r="AD6" s="198"/>
      <c r="AE6" s="198"/>
      <c r="AF6" s="198"/>
      <c r="AG6" s="198"/>
      <c r="AH6" s="199"/>
      <c r="AI6" s="585"/>
      <c r="AJ6" s="586"/>
      <c r="AK6" s="586"/>
      <c r="AL6" s="586"/>
      <c r="AM6" s="586"/>
      <c r="AN6" s="586"/>
      <c r="AO6" s="586"/>
      <c r="AP6" s="586"/>
      <c r="AQ6" s="586"/>
      <c r="AR6" s="586"/>
      <c r="AS6" s="586"/>
      <c r="AT6" s="586"/>
      <c r="AU6" s="586"/>
      <c r="AV6" s="587"/>
      <c r="AW6" s="592"/>
      <c r="AX6" s="592"/>
      <c r="AY6" s="592"/>
    </row>
    <row r="7" spans="1:51" ht="15" customHeight="1" x14ac:dyDescent="0.2">
      <c r="B7" s="594"/>
      <c r="C7" s="594"/>
      <c r="D7" s="594"/>
      <c r="E7" s="596"/>
      <c r="F7" s="596"/>
      <c r="G7" s="594"/>
      <c r="H7" s="594"/>
      <c r="I7" s="597" t="s">
        <v>11</v>
      </c>
      <c r="J7" s="597"/>
      <c r="K7" s="197" t="s">
        <v>12</v>
      </c>
      <c r="L7" s="585"/>
      <c r="M7" s="586"/>
      <c r="N7" s="586"/>
      <c r="O7" s="586"/>
      <c r="P7" s="586"/>
      <c r="Q7" s="586"/>
      <c r="R7" s="586"/>
      <c r="S7" s="586"/>
      <c r="T7" s="586"/>
      <c r="U7" s="586"/>
      <c r="V7" s="586"/>
      <c r="W7" s="200"/>
      <c r="X7" s="200"/>
      <c r="Y7" s="200"/>
      <c r="Z7" s="200"/>
      <c r="AA7" s="200"/>
      <c r="AB7" s="200"/>
      <c r="AC7" s="200"/>
      <c r="AD7" s="200"/>
      <c r="AE7" s="200"/>
      <c r="AF7" s="200"/>
      <c r="AG7" s="200"/>
      <c r="AH7" s="201"/>
      <c r="AI7" s="585"/>
      <c r="AJ7" s="586"/>
      <c r="AK7" s="586"/>
      <c r="AL7" s="586"/>
      <c r="AM7" s="586"/>
      <c r="AN7" s="586"/>
      <c r="AO7" s="586"/>
      <c r="AP7" s="586"/>
      <c r="AQ7" s="586"/>
      <c r="AR7" s="586"/>
      <c r="AS7" s="586"/>
      <c r="AT7" s="586"/>
      <c r="AU7" s="586"/>
      <c r="AV7" s="587"/>
      <c r="AW7" s="592"/>
      <c r="AX7" s="592"/>
      <c r="AY7" s="592"/>
    </row>
    <row r="8" spans="1:51" ht="15" customHeight="1" x14ac:dyDescent="0.2">
      <c r="B8" s="594"/>
      <c r="C8" s="594"/>
      <c r="D8" s="594"/>
      <c r="E8" s="596"/>
      <c r="F8" s="596"/>
      <c r="G8" s="594"/>
      <c r="H8" s="594"/>
      <c r="I8" s="597" t="s">
        <v>13</v>
      </c>
      <c r="J8" s="597"/>
      <c r="K8" s="197"/>
      <c r="L8" s="588"/>
      <c r="M8" s="589"/>
      <c r="N8" s="589"/>
      <c r="O8" s="589"/>
      <c r="P8" s="589"/>
      <c r="Q8" s="589"/>
      <c r="R8" s="589"/>
      <c r="S8" s="589"/>
      <c r="T8" s="589"/>
      <c r="U8" s="589"/>
      <c r="V8" s="589"/>
      <c r="W8" s="202"/>
      <c r="X8" s="202"/>
      <c r="Y8" s="202"/>
      <c r="Z8" s="202"/>
      <c r="AA8" s="202"/>
      <c r="AB8" s="202"/>
      <c r="AC8" s="202"/>
      <c r="AD8" s="202"/>
      <c r="AE8" s="202"/>
      <c r="AF8" s="202"/>
      <c r="AG8" s="202"/>
      <c r="AH8" s="203"/>
      <c r="AI8" s="585"/>
      <c r="AJ8" s="586"/>
      <c r="AK8" s="586"/>
      <c r="AL8" s="586"/>
      <c r="AM8" s="586"/>
      <c r="AN8" s="586"/>
      <c r="AO8" s="586"/>
      <c r="AP8" s="586"/>
      <c r="AQ8" s="586"/>
      <c r="AR8" s="586"/>
      <c r="AS8" s="586"/>
      <c r="AT8" s="586"/>
      <c r="AU8" s="586"/>
      <c r="AV8" s="587"/>
      <c r="AW8" s="592"/>
      <c r="AX8" s="592"/>
      <c r="AY8" s="592"/>
    </row>
    <row r="9" spans="1:51" ht="32.1" customHeight="1" x14ac:dyDescent="0.2">
      <c r="B9" s="598" t="s">
        <v>148</v>
      </c>
      <c r="C9" s="599"/>
      <c r="D9" s="600"/>
      <c r="E9" s="601" t="s">
        <v>149</v>
      </c>
      <c r="F9" s="602"/>
      <c r="G9" s="602"/>
      <c r="H9" s="602"/>
      <c r="I9" s="602"/>
      <c r="J9" s="602"/>
      <c r="K9" s="602"/>
      <c r="L9" s="603"/>
      <c r="M9" s="603"/>
      <c r="N9" s="603"/>
      <c r="O9" s="603"/>
      <c r="P9" s="603"/>
      <c r="Q9" s="603"/>
      <c r="R9" s="603"/>
      <c r="S9" s="603"/>
      <c r="T9" s="603"/>
      <c r="U9" s="603"/>
      <c r="V9" s="603"/>
      <c r="W9" s="603"/>
      <c r="X9" s="603"/>
      <c r="Y9" s="603"/>
      <c r="Z9" s="603"/>
      <c r="AA9" s="603"/>
      <c r="AB9" s="603"/>
      <c r="AC9" s="603"/>
      <c r="AD9" s="603"/>
      <c r="AE9" s="603"/>
      <c r="AF9" s="603"/>
      <c r="AG9" s="603"/>
      <c r="AH9" s="604"/>
      <c r="AI9" s="585"/>
      <c r="AJ9" s="586"/>
      <c r="AK9" s="586"/>
      <c r="AL9" s="586"/>
      <c r="AM9" s="586"/>
      <c r="AN9" s="586"/>
      <c r="AO9" s="586"/>
      <c r="AP9" s="586"/>
      <c r="AQ9" s="586"/>
      <c r="AR9" s="586"/>
      <c r="AS9" s="586"/>
      <c r="AT9" s="586"/>
      <c r="AU9" s="586"/>
      <c r="AV9" s="587"/>
      <c r="AW9" s="592"/>
      <c r="AX9" s="592"/>
      <c r="AY9" s="592"/>
    </row>
    <row r="10" spans="1:51" ht="24.95" customHeight="1" x14ac:dyDescent="0.2">
      <c r="B10" s="605" t="s">
        <v>150</v>
      </c>
      <c r="C10" s="606"/>
      <c r="D10" s="607"/>
      <c r="E10" s="608" t="s">
        <v>151</v>
      </c>
      <c r="F10" s="603"/>
      <c r="G10" s="603"/>
      <c r="H10" s="603"/>
      <c r="I10" s="603"/>
      <c r="J10" s="603"/>
      <c r="K10" s="603"/>
      <c r="L10" s="603"/>
      <c r="M10" s="603"/>
      <c r="N10" s="603"/>
      <c r="O10" s="603"/>
      <c r="P10" s="603"/>
      <c r="Q10" s="603"/>
      <c r="R10" s="603"/>
      <c r="S10" s="603"/>
      <c r="T10" s="603"/>
      <c r="U10" s="603"/>
      <c r="V10" s="603"/>
      <c r="W10" s="603"/>
      <c r="X10" s="603"/>
      <c r="Y10" s="603"/>
      <c r="Z10" s="603"/>
      <c r="AA10" s="603"/>
      <c r="AB10" s="603"/>
      <c r="AC10" s="603"/>
      <c r="AD10" s="603"/>
      <c r="AE10" s="603"/>
      <c r="AF10" s="603"/>
      <c r="AG10" s="603"/>
      <c r="AH10" s="604"/>
      <c r="AI10" s="588"/>
      <c r="AJ10" s="589"/>
      <c r="AK10" s="589"/>
      <c r="AL10" s="589"/>
      <c r="AM10" s="589"/>
      <c r="AN10" s="589"/>
      <c r="AO10" s="589"/>
      <c r="AP10" s="589"/>
      <c r="AQ10" s="589"/>
      <c r="AR10" s="589"/>
      <c r="AS10" s="589"/>
      <c r="AT10" s="589"/>
      <c r="AU10" s="589"/>
      <c r="AV10" s="590"/>
      <c r="AW10" s="592"/>
      <c r="AX10" s="592"/>
      <c r="AY10" s="592"/>
    </row>
    <row r="11" spans="1:51" ht="35.1" customHeight="1" x14ac:dyDescent="0.2">
      <c r="B11" s="609" t="s">
        <v>152</v>
      </c>
      <c r="C11" s="610"/>
      <c r="D11" s="610"/>
      <c r="E11" s="610"/>
      <c r="F11" s="610"/>
      <c r="G11" s="611"/>
      <c r="H11" s="609" t="s">
        <v>153</v>
      </c>
      <c r="I11" s="611"/>
      <c r="J11" s="591" t="s">
        <v>154</v>
      </c>
      <c r="K11" s="591" t="s">
        <v>155</v>
      </c>
      <c r="L11" s="591" t="s">
        <v>156</v>
      </c>
      <c r="M11" s="591" t="s">
        <v>157</v>
      </c>
      <c r="N11" s="591" t="s">
        <v>158</v>
      </c>
      <c r="O11" s="591" t="s">
        <v>159</v>
      </c>
      <c r="P11" s="609" t="s">
        <v>160</v>
      </c>
      <c r="Q11" s="610"/>
      <c r="R11" s="610"/>
      <c r="S11" s="610"/>
      <c r="T11" s="611"/>
      <c r="U11" s="591" t="s">
        <v>161</v>
      </c>
      <c r="V11" s="591" t="s">
        <v>162</v>
      </c>
      <c r="W11" s="579" t="s">
        <v>163</v>
      </c>
      <c r="X11" s="580"/>
      <c r="Y11" s="580"/>
      <c r="Z11" s="580"/>
      <c r="AA11" s="580"/>
      <c r="AB11" s="580"/>
      <c r="AC11" s="580"/>
      <c r="AD11" s="580"/>
      <c r="AE11" s="580"/>
      <c r="AF11" s="580"/>
      <c r="AG11" s="580"/>
      <c r="AH11" s="581"/>
      <c r="AI11" s="579" t="s">
        <v>164</v>
      </c>
      <c r="AJ11" s="580"/>
      <c r="AK11" s="580"/>
      <c r="AL11" s="580"/>
      <c r="AM11" s="580"/>
      <c r="AN11" s="580"/>
      <c r="AO11" s="580"/>
      <c r="AP11" s="580"/>
      <c r="AQ11" s="580"/>
      <c r="AR11" s="580"/>
      <c r="AS11" s="580"/>
      <c r="AT11" s="581"/>
      <c r="AU11" s="609" t="s">
        <v>41</v>
      </c>
      <c r="AV11" s="611"/>
      <c r="AW11" s="592"/>
      <c r="AX11" s="592"/>
      <c r="AY11" s="592"/>
    </row>
    <row r="12" spans="1:51" ht="38.1" customHeight="1" x14ac:dyDescent="0.15">
      <c r="B12" s="204" t="s">
        <v>165</v>
      </c>
      <c r="C12" s="204" t="s">
        <v>166</v>
      </c>
      <c r="D12" s="204" t="s">
        <v>167</v>
      </c>
      <c r="E12" s="204" t="s">
        <v>168</v>
      </c>
      <c r="F12" s="204" t="s">
        <v>169</v>
      </c>
      <c r="G12" s="204" t="s">
        <v>170</v>
      </c>
      <c r="H12" s="204" t="s">
        <v>171</v>
      </c>
      <c r="I12" s="204" t="s">
        <v>172</v>
      </c>
      <c r="J12" s="593"/>
      <c r="K12" s="593"/>
      <c r="L12" s="593"/>
      <c r="M12" s="593"/>
      <c r="N12" s="593"/>
      <c r="O12" s="593"/>
      <c r="P12" s="204">
        <v>2020</v>
      </c>
      <c r="Q12" s="204">
        <v>2021</v>
      </c>
      <c r="R12" s="204">
        <v>2022</v>
      </c>
      <c r="S12" s="204">
        <v>2023</v>
      </c>
      <c r="T12" s="204">
        <v>2024</v>
      </c>
      <c r="U12" s="593"/>
      <c r="V12" s="593"/>
      <c r="W12" s="111" t="s">
        <v>29</v>
      </c>
      <c r="X12" s="111" t="s">
        <v>30</v>
      </c>
      <c r="Y12" s="111" t="s">
        <v>31</v>
      </c>
      <c r="Z12" s="111" t="s">
        <v>32</v>
      </c>
      <c r="AA12" s="111" t="s">
        <v>33</v>
      </c>
      <c r="AB12" s="111" t="s">
        <v>34</v>
      </c>
      <c r="AC12" s="111" t="s">
        <v>35</v>
      </c>
      <c r="AD12" s="111" t="s">
        <v>36</v>
      </c>
      <c r="AE12" s="111" t="s">
        <v>37</v>
      </c>
      <c r="AF12" s="111" t="s">
        <v>38</v>
      </c>
      <c r="AG12" s="111" t="s">
        <v>39</v>
      </c>
      <c r="AH12" s="111" t="s">
        <v>40</v>
      </c>
      <c r="AI12" s="111" t="s">
        <v>29</v>
      </c>
      <c r="AJ12" s="111" t="s">
        <v>30</v>
      </c>
      <c r="AK12" s="111" t="s">
        <v>31</v>
      </c>
      <c r="AL12" s="111" t="s">
        <v>32</v>
      </c>
      <c r="AM12" s="111" t="s">
        <v>33</v>
      </c>
      <c r="AN12" s="111" t="s">
        <v>34</v>
      </c>
      <c r="AO12" s="111" t="s">
        <v>35</v>
      </c>
      <c r="AP12" s="111" t="s">
        <v>36</v>
      </c>
      <c r="AQ12" s="111" t="s">
        <v>37</v>
      </c>
      <c r="AR12" s="111" t="s">
        <v>38</v>
      </c>
      <c r="AS12" s="111" t="s">
        <v>39</v>
      </c>
      <c r="AT12" s="111" t="s">
        <v>40</v>
      </c>
      <c r="AU12" s="204" t="s">
        <v>173</v>
      </c>
      <c r="AV12" s="204" t="s">
        <v>174</v>
      </c>
      <c r="AW12" s="593"/>
      <c r="AX12" s="593"/>
      <c r="AY12" s="593"/>
    </row>
    <row r="13" spans="1:51" s="208" customFormat="1" ht="92.1" customHeight="1" x14ac:dyDescent="0.15">
      <c r="A13" s="235">
        <v>1</v>
      </c>
      <c r="B13" s="109">
        <v>38</v>
      </c>
      <c r="C13" s="109"/>
      <c r="D13" s="109"/>
      <c r="E13" s="109"/>
      <c r="F13" s="109"/>
      <c r="G13" s="109"/>
      <c r="H13" s="109"/>
      <c r="I13" s="109" t="s">
        <v>52</v>
      </c>
      <c r="J13" s="129" t="s">
        <v>175</v>
      </c>
      <c r="K13" s="129" t="s">
        <v>176</v>
      </c>
      <c r="L13" s="109" t="s">
        <v>177</v>
      </c>
      <c r="M13" s="109">
        <v>1</v>
      </c>
      <c r="N13" s="109" t="s">
        <v>178</v>
      </c>
      <c r="O13" s="211" t="s">
        <v>179</v>
      </c>
      <c r="P13" s="205">
        <v>1</v>
      </c>
      <c r="Q13" s="205">
        <v>1</v>
      </c>
      <c r="R13" s="205">
        <v>1</v>
      </c>
      <c r="S13" s="205">
        <v>1</v>
      </c>
      <c r="T13" s="205">
        <v>1</v>
      </c>
      <c r="U13" s="205" t="s">
        <v>180</v>
      </c>
      <c r="V13" s="225" t="s">
        <v>181</v>
      </c>
      <c r="W13" s="109">
        <v>0.1</v>
      </c>
      <c r="X13" s="109">
        <v>0.05</v>
      </c>
      <c r="Y13" s="109">
        <v>0.05</v>
      </c>
      <c r="Z13" s="109">
        <v>0.1</v>
      </c>
      <c r="AA13" s="109">
        <v>0.05</v>
      </c>
      <c r="AB13" s="109">
        <v>0.05</v>
      </c>
      <c r="AC13" s="109">
        <v>0.1</v>
      </c>
      <c r="AD13" s="109">
        <v>0.1</v>
      </c>
      <c r="AE13" s="109">
        <v>0.1</v>
      </c>
      <c r="AF13" s="109">
        <v>0.1</v>
      </c>
      <c r="AG13" s="109">
        <v>0.1</v>
      </c>
      <c r="AH13" s="109">
        <v>0.1</v>
      </c>
      <c r="AI13" s="131">
        <v>0.1</v>
      </c>
      <c r="AJ13" s="131">
        <v>0.05</v>
      </c>
      <c r="AK13" s="131"/>
      <c r="AL13" s="131"/>
      <c r="AM13" s="131"/>
      <c r="AN13" s="131"/>
      <c r="AO13" s="131"/>
      <c r="AP13" s="131"/>
      <c r="AQ13" s="131"/>
      <c r="AR13" s="131"/>
      <c r="AS13" s="131"/>
      <c r="AT13" s="131"/>
      <c r="AU13" s="131">
        <f>SUM(AI13:AT13)</f>
        <v>0.15000000000000002</v>
      </c>
      <c r="AV13" s="206">
        <f>AU13/R13</f>
        <v>0.15000000000000002</v>
      </c>
      <c r="AW13" s="207" t="s">
        <v>532</v>
      </c>
      <c r="AX13" s="207" t="s">
        <v>98</v>
      </c>
      <c r="AY13" s="242" t="s">
        <v>98</v>
      </c>
    </row>
    <row r="14" spans="1:51" s="208" customFormat="1" ht="126" customHeight="1" x14ac:dyDescent="0.15">
      <c r="A14" s="235">
        <v>2</v>
      </c>
      <c r="B14" s="109">
        <v>39</v>
      </c>
      <c r="C14" s="109"/>
      <c r="D14" s="109"/>
      <c r="E14" s="109"/>
      <c r="F14" s="109"/>
      <c r="G14" s="109"/>
      <c r="H14" s="109"/>
      <c r="I14" s="109" t="s">
        <v>52</v>
      </c>
      <c r="J14" s="131" t="s">
        <v>182</v>
      </c>
      <c r="K14" s="131" t="s">
        <v>183</v>
      </c>
      <c r="L14" s="109" t="s">
        <v>177</v>
      </c>
      <c r="M14" s="109">
        <v>1</v>
      </c>
      <c r="N14" s="109" t="s">
        <v>184</v>
      </c>
      <c r="O14" s="211" t="s">
        <v>185</v>
      </c>
      <c r="P14" s="205">
        <v>1</v>
      </c>
      <c r="Q14" s="205">
        <v>1</v>
      </c>
      <c r="R14" s="205">
        <v>1</v>
      </c>
      <c r="S14" s="205">
        <v>1</v>
      </c>
      <c r="T14" s="205">
        <v>1</v>
      </c>
      <c r="U14" s="109" t="s">
        <v>180</v>
      </c>
      <c r="V14" s="109" t="s">
        <v>186</v>
      </c>
      <c r="W14" s="109">
        <v>0.05</v>
      </c>
      <c r="X14" s="109">
        <v>0.05</v>
      </c>
      <c r="Y14" s="109">
        <v>0.05</v>
      </c>
      <c r="Z14" s="109">
        <v>0.1</v>
      </c>
      <c r="AA14" s="109">
        <v>0.1</v>
      </c>
      <c r="AB14" s="109">
        <v>0.1</v>
      </c>
      <c r="AC14" s="109">
        <v>0.1</v>
      </c>
      <c r="AD14" s="109">
        <v>0.1</v>
      </c>
      <c r="AE14" s="109">
        <v>0.1</v>
      </c>
      <c r="AF14" s="109">
        <v>0.1</v>
      </c>
      <c r="AG14" s="109">
        <v>0.1</v>
      </c>
      <c r="AH14" s="109">
        <v>0.05</v>
      </c>
      <c r="AI14" s="131">
        <v>0.05</v>
      </c>
      <c r="AJ14" s="131">
        <v>0.05</v>
      </c>
      <c r="AK14" s="131"/>
      <c r="AL14" s="131"/>
      <c r="AM14" s="131"/>
      <c r="AN14" s="131"/>
      <c r="AO14" s="131"/>
      <c r="AP14" s="131"/>
      <c r="AQ14" s="131"/>
      <c r="AR14" s="131"/>
      <c r="AS14" s="131"/>
      <c r="AT14" s="131"/>
      <c r="AU14" s="131">
        <f t="shared" ref="AU14:AU22" si="0">SUM(AI14:AT14)</f>
        <v>0.1</v>
      </c>
      <c r="AV14" s="206">
        <f t="shared" ref="AV14:AV22" si="1">AU14/R14</f>
        <v>0.1</v>
      </c>
      <c r="AW14" s="209" t="s">
        <v>533</v>
      </c>
      <c r="AX14" s="209" t="s">
        <v>98</v>
      </c>
      <c r="AY14" s="131" t="s">
        <v>98</v>
      </c>
    </row>
    <row r="15" spans="1:51" s="215" customFormat="1" ht="132.94999999999999" customHeight="1" x14ac:dyDescent="0.15">
      <c r="A15" s="236">
        <v>3</v>
      </c>
      <c r="B15" s="210">
        <v>38</v>
      </c>
      <c r="C15" s="210"/>
      <c r="D15" s="210"/>
      <c r="E15" s="210"/>
      <c r="F15" s="210"/>
      <c r="G15" s="210"/>
      <c r="H15" s="211" t="s">
        <v>187</v>
      </c>
      <c r="I15" s="109" t="s">
        <v>52</v>
      </c>
      <c r="J15" s="212" t="s">
        <v>188</v>
      </c>
      <c r="K15" s="212" t="s">
        <v>189</v>
      </c>
      <c r="L15" s="211"/>
      <c r="M15" s="211" t="s">
        <v>52</v>
      </c>
      <c r="N15" s="211" t="s">
        <v>190</v>
      </c>
      <c r="O15" s="211" t="s">
        <v>191</v>
      </c>
      <c r="P15" s="213">
        <v>0</v>
      </c>
      <c r="Q15" s="213">
        <v>0</v>
      </c>
      <c r="R15" s="213">
        <v>4</v>
      </c>
      <c r="S15" s="213">
        <v>0</v>
      </c>
      <c r="T15" s="213">
        <v>0</v>
      </c>
      <c r="U15" s="210" t="s">
        <v>192</v>
      </c>
      <c r="V15" s="210" t="s">
        <v>193</v>
      </c>
      <c r="W15" s="210">
        <v>0</v>
      </c>
      <c r="X15" s="210">
        <v>0</v>
      </c>
      <c r="Y15" s="210">
        <v>0</v>
      </c>
      <c r="Z15" s="210">
        <v>0</v>
      </c>
      <c r="AA15" s="210">
        <v>0</v>
      </c>
      <c r="AB15" s="210">
        <v>0</v>
      </c>
      <c r="AC15" s="210">
        <v>2</v>
      </c>
      <c r="AD15" s="210">
        <v>0</v>
      </c>
      <c r="AE15" s="210">
        <v>0</v>
      </c>
      <c r="AF15" s="210">
        <v>0</v>
      </c>
      <c r="AG15" s="210">
        <v>0</v>
      </c>
      <c r="AH15" s="210">
        <v>2</v>
      </c>
      <c r="AI15" s="213">
        <v>0</v>
      </c>
      <c r="AJ15" s="213">
        <v>0</v>
      </c>
      <c r="AK15" s="213"/>
      <c r="AL15" s="213"/>
      <c r="AM15" s="213"/>
      <c r="AN15" s="213"/>
      <c r="AO15" s="213"/>
      <c r="AP15" s="213"/>
      <c r="AQ15" s="213"/>
      <c r="AR15" s="213"/>
      <c r="AS15" s="213"/>
      <c r="AT15" s="213"/>
      <c r="AU15" s="131">
        <f t="shared" si="0"/>
        <v>0</v>
      </c>
      <c r="AV15" s="206">
        <f t="shared" si="1"/>
        <v>0</v>
      </c>
      <c r="AW15" s="221" t="s">
        <v>194</v>
      </c>
      <c r="AX15" s="214" t="s">
        <v>98</v>
      </c>
      <c r="AY15" s="213" t="s">
        <v>98</v>
      </c>
    </row>
    <row r="16" spans="1:51" s="215" customFormat="1" ht="120.95" customHeight="1" x14ac:dyDescent="0.15">
      <c r="A16" s="236">
        <v>4</v>
      </c>
      <c r="B16" s="210">
        <v>38</v>
      </c>
      <c r="C16" s="210"/>
      <c r="D16" s="210"/>
      <c r="E16" s="210"/>
      <c r="F16" s="210"/>
      <c r="G16" s="210"/>
      <c r="H16" s="211" t="s">
        <v>187</v>
      </c>
      <c r="I16" s="109" t="s">
        <v>52</v>
      </c>
      <c r="J16" s="212" t="s">
        <v>195</v>
      </c>
      <c r="K16" s="212" t="s">
        <v>196</v>
      </c>
      <c r="L16" s="211"/>
      <c r="M16" s="211" t="s">
        <v>52</v>
      </c>
      <c r="N16" s="211" t="s">
        <v>190</v>
      </c>
      <c r="O16" s="211" t="s">
        <v>197</v>
      </c>
      <c r="P16" s="213">
        <v>0</v>
      </c>
      <c r="Q16" s="213">
        <v>0</v>
      </c>
      <c r="R16" s="213">
        <v>4</v>
      </c>
      <c r="S16" s="213">
        <v>0</v>
      </c>
      <c r="T16" s="213">
        <v>0</v>
      </c>
      <c r="U16" s="210" t="s">
        <v>192</v>
      </c>
      <c r="V16" s="210" t="s">
        <v>193</v>
      </c>
      <c r="W16" s="210">
        <v>0</v>
      </c>
      <c r="X16" s="210">
        <v>0</v>
      </c>
      <c r="Y16" s="210">
        <v>0</v>
      </c>
      <c r="Z16" s="210">
        <v>0</v>
      </c>
      <c r="AA16" s="210">
        <v>0</v>
      </c>
      <c r="AB16" s="210">
        <v>0</v>
      </c>
      <c r="AC16" s="210">
        <v>2</v>
      </c>
      <c r="AD16" s="210">
        <v>0</v>
      </c>
      <c r="AE16" s="210">
        <v>0</v>
      </c>
      <c r="AF16" s="210">
        <v>0</v>
      </c>
      <c r="AG16" s="210">
        <v>0</v>
      </c>
      <c r="AH16" s="210">
        <v>2</v>
      </c>
      <c r="AI16" s="213">
        <v>0</v>
      </c>
      <c r="AJ16" s="213">
        <v>0</v>
      </c>
      <c r="AK16" s="213"/>
      <c r="AL16" s="213"/>
      <c r="AM16" s="213"/>
      <c r="AN16" s="213"/>
      <c r="AO16" s="213"/>
      <c r="AP16" s="213"/>
      <c r="AQ16" s="213"/>
      <c r="AR16" s="213"/>
      <c r="AS16" s="213"/>
      <c r="AT16" s="213"/>
      <c r="AU16" s="131">
        <f t="shared" si="0"/>
        <v>0</v>
      </c>
      <c r="AV16" s="206">
        <f t="shared" si="1"/>
        <v>0</v>
      </c>
      <c r="AW16" s="221" t="s">
        <v>194</v>
      </c>
      <c r="AX16" s="214" t="s">
        <v>98</v>
      </c>
      <c r="AY16" s="213" t="s">
        <v>98</v>
      </c>
    </row>
    <row r="17" spans="1:52" ht="117" customHeight="1" x14ac:dyDescent="0.15">
      <c r="A17" s="237">
        <v>5</v>
      </c>
      <c r="B17" s="197">
        <v>39</v>
      </c>
      <c r="C17" s="197"/>
      <c r="D17" s="197"/>
      <c r="E17" s="197"/>
      <c r="F17" s="197"/>
      <c r="G17" s="197"/>
      <c r="H17" s="211" t="s">
        <v>198</v>
      </c>
      <c r="I17" s="109" t="s">
        <v>52</v>
      </c>
      <c r="J17" s="212" t="s">
        <v>199</v>
      </c>
      <c r="K17" s="212" t="s">
        <v>200</v>
      </c>
      <c r="L17" s="211"/>
      <c r="M17" s="211" t="s">
        <v>52</v>
      </c>
      <c r="N17" s="211" t="s">
        <v>201</v>
      </c>
      <c r="O17" s="211" t="s">
        <v>202</v>
      </c>
      <c r="P17" s="221">
        <v>0</v>
      </c>
      <c r="Q17" s="221">
        <v>0</v>
      </c>
      <c r="R17" s="221">
        <v>1</v>
      </c>
      <c r="S17" s="224">
        <v>0</v>
      </c>
      <c r="T17" s="224">
        <v>0</v>
      </c>
      <c r="U17" s="211" t="s">
        <v>180</v>
      </c>
      <c r="V17" s="212" t="s">
        <v>203</v>
      </c>
      <c r="W17" s="231">
        <v>0.05</v>
      </c>
      <c r="X17" s="231">
        <v>0.09</v>
      </c>
      <c r="Y17" s="231">
        <v>0.09</v>
      </c>
      <c r="Z17" s="231">
        <v>0.09</v>
      </c>
      <c r="AA17" s="231">
        <v>0.09</v>
      </c>
      <c r="AB17" s="231">
        <v>0.09</v>
      </c>
      <c r="AC17" s="231">
        <v>0.09</v>
      </c>
      <c r="AD17" s="231">
        <v>0.09</v>
      </c>
      <c r="AE17" s="231">
        <v>0.09</v>
      </c>
      <c r="AF17" s="231">
        <v>0.09</v>
      </c>
      <c r="AG17" s="231">
        <v>0.09</v>
      </c>
      <c r="AH17" s="231">
        <v>0.05</v>
      </c>
      <c r="AI17" s="231">
        <v>0.05</v>
      </c>
      <c r="AJ17" s="246">
        <v>0.09</v>
      </c>
      <c r="AK17" s="212"/>
      <c r="AL17" s="212"/>
      <c r="AM17" s="212"/>
      <c r="AN17" s="212"/>
      <c r="AO17" s="212"/>
      <c r="AP17" s="212"/>
      <c r="AQ17" s="216"/>
      <c r="AR17" s="216"/>
      <c r="AS17" s="216"/>
      <c r="AT17" s="216"/>
      <c r="AU17" s="131">
        <f t="shared" si="0"/>
        <v>0.14000000000000001</v>
      </c>
      <c r="AV17" s="206">
        <f t="shared" si="1"/>
        <v>0.14000000000000001</v>
      </c>
      <c r="AW17" s="247" t="s">
        <v>204</v>
      </c>
      <c r="AX17" s="209" t="s">
        <v>98</v>
      </c>
      <c r="AY17" s="209" t="s">
        <v>98</v>
      </c>
      <c r="AZ17" s="229"/>
    </row>
    <row r="18" spans="1:52" ht="110.25" x14ac:dyDescent="0.15">
      <c r="A18" s="237">
        <v>6</v>
      </c>
      <c r="B18" s="197">
        <v>39</v>
      </c>
      <c r="C18" s="197"/>
      <c r="D18" s="197"/>
      <c r="E18" s="197"/>
      <c r="F18" s="197"/>
      <c r="G18" s="197"/>
      <c r="H18" s="211" t="s">
        <v>198</v>
      </c>
      <c r="I18" s="109" t="s">
        <v>52</v>
      </c>
      <c r="J18" s="212" t="s">
        <v>205</v>
      </c>
      <c r="K18" s="212" t="s">
        <v>206</v>
      </c>
      <c r="L18" s="211"/>
      <c r="M18" s="211" t="s">
        <v>52</v>
      </c>
      <c r="N18" s="211" t="s">
        <v>201</v>
      </c>
      <c r="O18" s="211" t="s">
        <v>207</v>
      </c>
      <c r="P18" s="221">
        <v>0</v>
      </c>
      <c r="Q18" s="221">
        <v>1</v>
      </c>
      <c r="R18" s="221">
        <v>1</v>
      </c>
      <c r="S18" s="224">
        <v>0</v>
      </c>
      <c r="T18" s="224">
        <v>0</v>
      </c>
      <c r="U18" s="211" t="s">
        <v>180</v>
      </c>
      <c r="V18" s="212" t="s">
        <v>208</v>
      </c>
      <c r="W18" s="231">
        <v>0.05</v>
      </c>
      <c r="X18" s="231">
        <v>0.11</v>
      </c>
      <c r="Y18" s="231">
        <v>0.11</v>
      </c>
      <c r="Z18" s="231">
        <v>0.11</v>
      </c>
      <c r="AA18" s="231">
        <v>0.11</v>
      </c>
      <c r="AB18" s="231">
        <v>0.11</v>
      </c>
      <c r="AC18" s="231">
        <v>0.1</v>
      </c>
      <c r="AD18" s="231">
        <v>0.06</v>
      </c>
      <c r="AE18" s="231">
        <v>0.06</v>
      </c>
      <c r="AF18" s="231">
        <v>0.06</v>
      </c>
      <c r="AG18" s="231">
        <v>0.06</v>
      </c>
      <c r="AH18" s="231">
        <v>0.06</v>
      </c>
      <c r="AI18" s="231">
        <v>0.05</v>
      </c>
      <c r="AJ18" s="245">
        <v>0.11</v>
      </c>
      <c r="AK18" s="212"/>
      <c r="AL18" s="212"/>
      <c r="AM18" s="212"/>
      <c r="AN18" s="212"/>
      <c r="AO18" s="212"/>
      <c r="AP18" s="212"/>
      <c r="AQ18" s="216"/>
      <c r="AR18" s="216"/>
      <c r="AS18" s="216"/>
      <c r="AT18" s="216"/>
      <c r="AU18" s="131">
        <f t="shared" si="0"/>
        <v>0.16</v>
      </c>
      <c r="AV18" s="206">
        <f t="shared" si="1"/>
        <v>0.16</v>
      </c>
      <c r="AW18" s="242" t="s">
        <v>209</v>
      </c>
      <c r="AX18" s="209" t="s">
        <v>98</v>
      </c>
      <c r="AY18" s="209" t="s">
        <v>98</v>
      </c>
      <c r="AZ18" s="229"/>
    </row>
    <row r="19" spans="1:52" ht="98.25" x14ac:dyDescent="0.15">
      <c r="A19" s="237">
        <v>7</v>
      </c>
      <c r="B19" s="197">
        <v>39</v>
      </c>
      <c r="C19" s="197"/>
      <c r="D19" s="197"/>
      <c r="E19" s="197"/>
      <c r="F19" s="197"/>
      <c r="G19" s="197"/>
      <c r="H19" s="211" t="s">
        <v>198</v>
      </c>
      <c r="I19" s="109" t="s">
        <v>52</v>
      </c>
      <c r="J19" s="212" t="s">
        <v>210</v>
      </c>
      <c r="K19" s="212" t="s">
        <v>211</v>
      </c>
      <c r="L19" s="211"/>
      <c r="M19" s="211" t="s">
        <v>52</v>
      </c>
      <c r="N19" s="211" t="s">
        <v>201</v>
      </c>
      <c r="O19" s="211" t="s">
        <v>212</v>
      </c>
      <c r="P19" s="221">
        <v>0</v>
      </c>
      <c r="Q19" s="221">
        <v>0</v>
      </c>
      <c r="R19" s="224">
        <v>1</v>
      </c>
      <c r="S19" s="224">
        <v>0</v>
      </c>
      <c r="T19" s="224">
        <v>0</v>
      </c>
      <c r="U19" s="211" t="s">
        <v>180</v>
      </c>
      <c r="V19" s="212" t="s">
        <v>213</v>
      </c>
      <c r="W19" s="231">
        <v>0.02</v>
      </c>
      <c r="X19" s="231">
        <v>0.05</v>
      </c>
      <c r="Y19" s="231">
        <v>0.1</v>
      </c>
      <c r="Z19" s="231">
        <v>0.1</v>
      </c>
      <c r="AA19" s="231">
        <v>0.1</v>
      </c>
      <c r="AB19" s="231">
        <v>0.1</v>
      </c>
      <c r="AC19" s="231">
        <v>0.1</v>
      </c>
      <c r="AD19" s="231">
        <v>0.1</v>
      </c>
      <c r="AE19" s="231">
        <v>0.1</v>
      </c>
      <c r="AF19" s="231">
        <v>0.1</v>
      </c>
      <c r="AG19" s="231">
        <v>0.1</v>
      </c>
      <c r="AH19" s="231">
        <v>0.03</v>
      </c>
      <c r="AI19" s="231">
        <v>0.02</v>
      </c>
      <c r="AJ19" s="246">
        <v>0.05</v>
      </c>
      <c r="AK19" s="212"/>
      <c r="AL19" s="212"/>
      <c r="AM19" s="212"/>
      <c r="AN19" s="212"/>
      <c r="AO19" s="212"/>
      <c r="AP19" s="212"/>
      <c r="AQ19" s="216"/>
      <c r="AR19" s="216"/>
      <c r="AS19" s="216"/>
      <c r="AT19" s="216"/>
      <c r="AU19" s="131">
        <f t="shared" si="0"/>
        <v>7.0000000000000007E-2</v>
      </c>
      <c r="AV19" s="206">
        <f t="shared" si="1"/>
        <v>7.0000000000000007E-2</v>
      </c>
      <c r="AW19" s="247" t="s">
        <v>214</v>
      </c>
      <c r="AX19" s="209" t="s">
        <v>98</v>
      </c>
      <c r="AY19" s="209" t="s">
        <v>98</v>
      </c>
      <c r="AZ19" s="229"/>
    </row>
    <row r="20" spans="1:52" ht="203.1" customHeight="1" x14ac:dyDescent="0.15">
      <c r="A20" s="237">
        <v>8</v>
      </c>
      <c r="B20" s="197">
        <v>39</v>
      </c>
      <c r="C20" s="197"/>
      <c r="D20" s="197"/>
      <c r="E20" s="197"/>
      <c r="F20" s="197"/>
      <c r="G20" s="197"/>
      <c r="H20" s="211" t="s">
        <v>198</v>
      </c>
      <c r="I20" s="109" t="s">
        <v>52</v>
      </c>
      <c r="J20" s="212" t="s">
        <v>215</v>
      </c>
      <c r="K20" s="212" t="s">
        <v>216</v>
      </c>
      <c r="L20" s="197"/>
      <c r="M20" s="211" t="s">
        <v>52</v>
      </c>
      <c r="N20" s="211" t="s">
        <v>201</v>
      </c>
      <c r="O20" s="211" t="s">
        <v>217</v>
      </c>
      <c r="P20" s="217">
        <v>0</v>
      </c>
      <c r="Q20" s="217">
        <v>0</v>
      </c>
      <c r="R20" s="217">
        <v>1</v>
      </c>
      <c r="S20" s="230">
        <v>0</v>
      </c>
      <c r="T20" s="230">
        <v>0</v>
      </c>
      <c r="U20" s="197" t="s">
        <v>218</v>
      </c>
      <c r="V20" s="212" t="s">
        <v>219</v>
      </c>
      <c r="W20" s="232">
        <v>0</v>
      </c>
      <c r="X20" s="232">
        <v>0</v>
      </c>
      <c r="Y20" s="232">
        <v>0.25</v>
      </c>
      <c r="Z20" s="232">
        <v>0</v>
      </c>
      <c r="AA20" s="232">
        <v>0</v>
      </c>
      <c r="AB20" s="232">
        <v>0.25</v>
      </c>
      <c r="AC20" s="232">
        <v>0</v>
      </c>
      <c r="AD20" s="232">
        <v>0</v>
      </c>
      <c r="AE20" s="232">
        <v>0.25</v>
      </c>
      <c r="AF20" s="232">
        <v>0</v>
      </c>
      <c r="AG20" s="232">
        <v>0</v>
      </c>
      <c r="AH20" s="232">
        <v>0.25</v>
      </c>
      <c r="AI20" s="110">
        <v>0</v>
      </c>
      <c r="AJ20" s="110">
        <v>0</v>
      </c>
      <c r="AK20" s="110"/>
      <c r="AL20" s="110"/>
      <c r="AM20" s="110"/>
      <c r="AN20" s="110"/>
      <c r="AO20" s="110"/>
      <c r="AP20" s="110"/>
      <c r="AQ20" s="110"/>
      <c r="AR20" s="110"/>
      <c r="AS20" s="110"/>
      <c r="AT20" s="110"/>
      <c r="AU20" s="131">
        <f t="shared" si="0"/>
        <v>0</v>
      </c>
      <c r="AV20" s="206">
        <f t="shared" si="1"/>
        <v>0</v>
      </c>
      <c r="AW20" s="209" t="s">
        <v>220</v>
      </c>
      <c r="AX20" s="217" t="s">
        <v>98</v>
      </c>
      <c r="AY20" s="110" t="s">
        <v>98</v>
      </c>
      <c r="AZ20" s="229"/>
    </row>
    <row r="21" spans="1:52" ht="74.099999999999994" customHeight="1" x14ac:dyDescent="0.15">
      <c r="A21" s="237">
        <v>9</v>
      </c>
      <c r="B21" s="197">
        <v>39</v>
      </c>
      <c r="C21" s="197"/>
      <c r="D21" s="197"/>
      <c r="E21" s="197"/>
      <c r="F21" s="197"/>
      <c r="G21" s="197"/>
      <c r="H21" s="211" t="s">
        <v>198</v>
      </c>
      <c r="I21" s="109" t="s">
        <v>52</v>
      </c>
      <c r="J21" s="222" t="s">
        <v>221</v>
      </c>
      <c r="K21" s="212" t="s">
        <v>222</v>
      </c>
      <c r="L21" s="197"/>
      <c r="M21" s="211" t="s">
        <v>52</v>
      </c>
      <c r="N21" s="197" t="s">
        <v>223</v>
      </c>
      <c r="O21" s="211" t="s">
        <v>224</v>
      </c>
      <c r="P21" s="110">
        <v>0</v>
      </c>
      <c r="Q21" s="110">
        <v>0</v>
      </c>
      <c r="R21" s="110">
        <v>3</v>
      </c>
      <c r="S21" s="110">
        <v>0</v>
      </c>
      <c r="T21" s="110">
        <v>0</v>
      </c>
      <c r="U21" s="211" t="s">
        <v>192</v>
      </c>
      <c r="V21" s="212" t="s">
        <v>225</v>
      </c>
      <c r="W21" s="197">
        <v>0</v>
      </c>
      <c r="X21" s="197">
        <v>0</v>
      </c>
      <c r="Y21" s="197">
        <v>0</v>
      </c>
      <c r="Z21" s="197">
        <v>1</v>
      </c>
      <c r="AA21" s="197">
        <v>0</v>
      </c>
      <c r="AB21" s="197">
        <v>0</v>
      </c>
      <c r="AC21" s="197">
        <v>1</v>
      </c>
      <c r="AD21" s="197">
        <v>0</v>
      </c>
      <c r="AE21" s="197">
        <v>0</v>
      </c>
      <c r="AF21" s="197">
        <v>0</v>
      </c>
      <c r="AG21" s="197">
        <v>0</v>
      </c>
      <c r="AH21" s="197">
        <v>1</v>
      </c>
      <c r="AI21" s="110">
        <v>0</v>
      </c>
      <c r="AJ21" s="110">
        <v>0</v>
      </c>
      <c r="AK21" s="110"/>
      <c r="AL21" s="110"/>
      <c r="AM21" s="110"/>
      <c r="AN21" s="110"/>
      <c r="AO21" s="110"/>
      <c r="AP21" s="110"/>
      <c r="AQ21" s="110"/>
      <c r="AR21" s="110"/>
      <c r="AS21" s="110"/>
      <c r="AT21" s="110"/>
      <c r="AU21" s="131">
        <f t="shared" si="0"/>
        <v>0</v>
      </c>
      <c r="AV21" s="206">
        <f t="shared" si="1"/>
        <v>0</v>
      </c>
      <c r="AW21" s="209" t="s">
        <v>226</v>
      </c>
      <c r="AX21" s="217" t="s">
        <v>98</v>
      </c>
      <c r="AY21" s="110" t="s">
        <v>98</v>
      </c>
      <c r="AZ21" s="229"/>
    </row>
    <row r="22" spans="1:52" ht="94.5" customHeight="1" x14ac:dyDescent="0.15">
      <c r="A22" s="237">
        <v>10</v>
      </c>
      <c r="B22" s="197">
        <v>39</v>
      </c>
      <c r="C22" s="197"/>
      <c r="D22" s="197"/>
      <c r="E22" s="197"/>
      <c r="F22" s="197"/>
      <c r="G22" s="197"/>
      <c r="H22" s="211" t="s">
        <v>198</v>
      </c>
      <c r="I22" s="109" t="s">
        <v>52</v>
      </c>
      <c r="J22" s="212" t="s">
        <v>227</v>
      </c>
      <c r="K22" s="212" t="s">
        <v>228</v>
      </c>
      <c r="L22" s="197"/>
      <c r="M22" s="211" t="s">
        <v>52</v>
      </c>
      <c r="N22" s="197" t="s">
        <v>223</v>
      </c>
      <c r="O22" s="211" t="s">
        <v>229</v>
      </c>
      <c r="P22" s="110">
        <v>0</v>
      </c>
      <c r="Q22" s="110">
        <v>0</v>
      </c>
      <c r="R22" s="110">
        <v>12</v>
      </c>
      <c r="S22" s="110">
        <v>0</v>
      </c>
      <c r="T22" s="110">
        <v>0</v>
      </c>
      <c r="U22" s="197" t="s">
        <v>180</v>
      </c>
      <c r="V22" s="212" t="s">
        <v>230</v>
      </c>
      <c r="W22" s="197">
        <v>1</v>
      </c>
      <c r="X22" s="197">
        <v>1</v>
      </c>
      <c r="Y22" s="197">
        <v>1</v>
      </c>
      <c r="Z22" s="197">
        <v>1</v>
      </c>
      <c r="AA22" s="197">
        <v>1</v>
      </c>
      <c r="AB22" s="197">
        <v>1</v>
      </c>
      <c r="AC22" s="197">
        <v>1</v>
      </c>
      <c r="AD22" s="197">
        <v>1</v>
      </c>
      <c r="AE22" s="197">
        <v>1</v>
      </c>
      <c r="AF22" s="197">
        <v>1</v>
      </c>
      <c r="AG22" s="197">
        <v>1</v>
      </c>
      <c r="AH22" s="197">
        <v>1</v>
      </c>
      <c r="AI22" s="110">
        <v>1</v>
      </c>
      <c r="AJ22" s="110">
        <v>1</v>
      </c>
      <c r="AK22" s="110"/>
      <c r="AL22" s="110"/>
      <c r="AM22" s="110"/>
      <c r="AN22" s="110"/>
      <c r="AO22" s="110"/>
      <c r="AP22" s="110"/>
      <c r="AQ22" s="110"/>
      <c r="AR22" s="110"/>
      <c r="AS22" s="110"/>
      <c r="AT22" s="110"/>
      <c r="AU22" s="131">
        <f t="shared" si="0"/>
        <v>2</v>
      </c>
      <c r="AV22" s="206">
        <f t="shared" si="1"/>
        <v>0.16666666666666666</v>
      </c>
      <c r="AW22" s="244" t="s">
        <v>231</v>
      </c>
      <c r="AX22" s="217" t="s">
        <v>98</v>
      </c>
      <c r="AY22" s="110" t="s">
        <v>98</v>
      </c>
    </row>
    <row r="23" spans="1:52" x14ac:dyDescent="0.2">
      <c r="B23" s="612"/>
      <c r="C23" s="613"/>
      <c r="D23" s="613"/>
      <c r="E23" s="613"/>
      <c r="F23" s="613"/>
      <c r="G23" s="613"/>
      <c r="H23" s="613"/>
      <c r="I23" s="613"/>
      <c r="J23" s="613"/>
      <c r="K23" s="613"/>
      <c r="L23" s="613"/>
      <c r="M23" s="613"/>
      <c r="N23" s="613"/>
      <c r="O23" s="613"/>
      <c r="P23" s="613"/>
      <c r="Q23" s="613"/>
      <c r="R23" s="613"/>
      <c r="S23" s="613"/>
      <c r="T23" s="613"/>
      <c r="U23" s="613"/>
      <c r="V23" s="613"/>
      <c r="W23" s="613"/>
      <c r="X23" s="613"/>
      <c r="Y23" s="613"/>
      <c r="Z23" s="613"/>
      <c r="AA23" s="613"/>
      <c r="AB23" s="613"/>
      <c r="AC23" s="613"/>
      <c r="AD23" s="613"/>
      <c r="AE23" s="613"/>
      <c r="AF23" s="613"/>
      <c r="AG23" s="613"/>
      <c r="AH23" s="613"/>
      <c r="AI23" s="613"/>
      <c r="AJ23" s="613"/>
      <c r="AK23" s="613"/>
      <c r="AL23" s="613"/>
      <c r="AM23" s="613"/>
      <c r="AN23" s="613"/>
      <c r="AO23" s="613"/>
      <c r="AP23" s="613"/>
      <c r="AQ23" s="613"/>
      <c r="AR23" s="613"/>
      <c r="AS23" s="613"/>
      <c r="AT23" s="613"/>
      <c r="AU23" s="613"/>
      <c r="AV23" s="613"/>
      <c r="AW23" s="613"/>
      <c r="AX23" s="613"/>
      <c r="AY23" s="614"/>
    </row>
    <row r="24" spans="1:52" x14ac:dyDescent="0.2">
      <c r="B24" s="615" t="s">
        <v>232</v>
      </c>
      <c r="C24" s="615"/>
      <c r="D24" s="615"/>
      <c r="E24" s="616" t="s">
        <v>233</v>
      </c>
      <c r="F24" s="616"/>
      <c r="G24" s="616"/>
      <c r="H24" s="616"/>
      <c r="I24" s="616"/>
      <c r="J24" s="616"/>
      <c r="K24" s="617" t="s">
        <v>234</v>
      </c>
      <c r="L24" s="617"/>
      <c r="M24" s="617"/>
      <c r="N24" s="617"/>
      <c r="O24" s="617"/>
      <c r="P24" s="617"/>
      <c r="Q24" s="616" t="s">
        <v>233</v>
      </c>
      <c r="R24" s="616"/>
      <c r="S24" s="616"/>
      <c r="T24" s="616"/>
      <c r="U24" s="616"/>
      <c r="V24" s="616"/>
      <c r="W24" s="616" t="s">
        <v>233</v>
      </c>
      <c r="X24" s="616"/>
      <c r="Y24" s="616"/>
      <c r="Z24" s="616"/>
      <c r="AA24" s="616"/>
      <c r="AB24" s="616"/>
      <c r="AC24" s="616"/>
      <c r="AD24" s="616"/>
      <c r="AE24" s="616" t="s">
        <v>233</v>
      </c>
      <c r="AF24" s="616"/>
      <c r="AG24" s="616"/>
      <c r="AH24" s="616"/>
      <c r="AI24" s="616"/>
      <c r="AJ24" s="616"/>
      <c r="AK24" s="616"/>
      <c r="AL24" s="616"/>
      <c r="AM24" s="616"/>
      <c r="AN24" s="616"/>
      <c r="AO24" s="616"/>
      <c r="AP24" s="616"/>
      <c r="AQ24" s="617" t="s">
        <v>235</v>
      </c>
      <c r="AR24" s="617"/>
      <c r="AS24" s="617"/>
      <c r="AT24" s="617"/>
      <c r="AU24" s="616" t="s">
        <v>236</v>
      </c>
      <c r="AV24" s="616"/>
      <c r="AW24" s="616"/>
      <c r="AX24" s="616"/>
      <c r="AY24" s="616"/>
    </row>
    <row r="25" spans="1:52" x14ac:dyDescent="0.2">
      <c r="B25" s="615"/>
      <c r="C25" s="615"/>
      <c r="D25" s="615"/>
      <c r="E25" s="616" t="s">
        <v>237</v>
      </c>
      <c r="F25" s="616"/>
      <c r="G25" s="616"/>
      <c r="H25" s="616"/>
      <c r="I25" s="616"/>
      <c r="J25" s="616"/>
      <c r="K25" s="617"/>
      <c r="L25" s="617"/>
      <c r="M25" s="617"/>
      <c r="N25" s="617"/>
      <c r="O25" s="617"/>
      <c r="P25" s="617"/>
      <c r="Q25" s="616" t="s">
        <v>238</v>
      </c>
      <c r="R25" s="616"/>
      <c r="S25" s="616"/>
      <c r="T25" s="616"/>
      <c r="U25" s="616"/>
      <c r="V25" s="616"/>
      <c r="W25" s="616" t="s">
        <v>239</v>
      </c>
      <c r="X25" s="616"/>
      <c r="Y25" s="616"/>
      <c r="Z25" s="616"/>
      <c r="AA25" s="616"/>
      <c r="AB25" s="616"/>
      <c r="AC25" s="616"/>
      <c r="AD25" s="616"/>
      <c r="AE25" s="616" t="s">
        <v>240</v>
      </c>
      <c r="AF25" s="616"/>
      <c r="AG25" s="616"/>
      <c r="AH25" s="616"/>
      <c r="AI25" s="616"/>
      <c r="AJ25" s="616"/>
      <c r="AK25" s="616"/>
      <c r="AL25" s="616"/>
      <c r="AM25" s="616"/>
      <c r="AN25" s="616"/>
      <c r="AO25" s="616"/>
      <c r="AP25" s="616"/>
      <c r="AQ25" s="617"/>
      <c r="AR25" s="617"/>
      <c r="AS25" s="617"/>
      <c r="AT25" s="617"/>
      <c r="AU25" s="616" t="s">
        <v>241</v>
      </c>
      <c r="AV25" s="616"/>
      <c r="AW25" s="616"/>
      <c r="AX25" s="616"/>
      <c r="AY25" s="616"/>
    </row>
    <row r="26" spans="1:52" ht="30" customHeight="1" x14ac:dyDescent="0.2">
      <c r="B26" s="615"/>
      <c r="C26" s="615"/>
      <c r="D26" s="615"/>
      <c r="E26" s="616" t="s">
        <v>242</v>
      </c>
      <c r="F26" s="616"/>
      <c r="G26" s="616"/>
      <c r="H26" s="616"/>
      <c r="I26" s="616"/>
      <c r="J26" s="616"/>
      <c r="K26" s="617"/>
      <c r="L26" s="617"/>
      <c r="M26" s="617"/>
      <c r="N26" s="617"/>
      <c r="O26" s="617"/>
      <c r="P26" s="617"/>
      <c r="Q26" s="616" t="s">
        <v>243</v>
      </c>
      <c r="R26" s="616"/>
      <c r="S26" s="616"/>
      <c r="T26" s="616"/>
      <c r="U26" s="616"/>
      <c r="V26" s="616"/>
      <c r="W26" s="616" t="s">
        <v>244</v>
      </c>
      <c r="X26" s="616"/>
      <c r="Y26" s="616"/>
      <c r="Z26" s="616"/>
      <c r="AA26" s="616"/>
      <c r="AB26" s="616"/>
      <c r="AC26" s="616"/>
      <c r="AD26" s="616"/>
      <c r="AE26" s="616" t="s">
        <v>245</v>
      </c>
      <c r="AF26" s="616"/>
      <c r="AG26" s="616"/>
      <c r="AH26" s="616"/>
      <c r="AI26" s="616"/>
      <c r="AJ26" s="616"/>
      <c r="AK26" s="616"/>
      <c r="AL26" s="616"/>
      <c r="AM26" s="616"/>
      <c r="AN26" s="616"/>
      <c r="AO26" s="616"/>
      <c r="AP26" s="616"/>
      <c r="AQ26" s="617"/>
      <c r="AR26" s="617"/>
      <c r="AS26" s="617"/>
      <c r="AT26" s="617"/>
      <c r="AU26" s="616" t="s">
        <v>246</v>
      </c>
      <c r="AV26" s="616"/>
      <c r="AW26" s="616"/>
      <c r="AX26" s="616"/>
      <c r="AY26" s="616"/>
    </row>
  </sheetData>
  <mergeCells count="56">
    <mergeCell ref="E25:J25"/>
    <mergeCell ref="Q25:V25"/>
    <mergeCell ref="W25:AD25"/>
    <mergeCell ref="AE25:AP25"/>
    <mergeCell ref="AU25:AY25"/>
    <mergeCell ref="AQ24:AT26"/>
    <mergeCell ref="AI11:AT11"/>
    <mergeCell ref="AU11:AV11"/>
    <mergeCell ref="B23:AY23"/>
    <mergeCell ref="B24:D26"/>
    <mergeCell ref="E24:J24"/>
    <mergeCell ref="K24:P26"/>
    <mergeCell ref="Q24:V24"/>
    <mergeCell ref="W24:AD24"/>
    <mergeCell ref="AE24:AP24"/>
    <mergeCell ref="E26:J26"/>
    <mergeCell ref="Q26:V26"/>
    <mergeCell ref="W26:AD26"/>
    <mergeCell ref="AE26:AP26"/>
    <mergeCell ref="AU26:AY26"/>
    <mergeCell ref="AU24:AY24"/>
    <mergeCell ref="M11:M12"/>
    <mergeCell ref="W11:AH11"/>
    <mergeCell ref="B11:G11"/>
    <mergeCell ref="H11:I11"/>
    <mergeCell ref="J11:J12"/>
    <mergeCell ref="K11:K12"/>
    <mergeCell ref="L11:L12"/>
    <mergeCell ref="N11:N12"/>
    <mergeCell ref="O11:O12"/>
    <mergeCell ref="P11:T11"/>
    <mergeCell ref="U11:U12"/>
    <mergeCell ref="V11:V12"/>
    <mergeCell ref="B5:AH5"/>
    <mergeCell ref="AI5:AV10"/>
    <mergeCell ref="AW5:AW12"/>
    <mergeCell ref="AX5:AX12"/>
    <mergeCell ref="AY5:AY12"/>
    <mergeCell ref="B6:D8"/>
    <mergeCell ref="E6:F8"/>
    <mergeCell ref="G6:H8"/>
    <mergeCell ref="I6:J6"/>
    <mergeCell ref="L6:V8"/>
    <mergeCell ref="I7:J7"/>
    <mergeCell ref="I8:J8"/>
    <mergeCell ref="B9:D9"/>
    <mergeCell ref="E9:AH9"/>
    <mergeCell ref="B10:D10"/>
    <mergeCell ref="E10:AH10"/>
    <mergeCell ref="B1:AW1"/>
    <mergeCell ref="AX1:AY1"/>
    <mergeCell ref="B2:AW2"/>
    <mergeCell ref="AX2:AY2"/>
    <mergeCell ref="B3:AW4"/>
    <mergeCell ref="AX3:AY3"/>
    <mergeCell ref="AX4:AY4"/>
  </mergeCells>
  <pageMargins left="0.7" right="0.7" top="0.75" bottom="0.75" header="0.3" footer="0.3"/>
  <pageSetup paperSize="9" orientation="portrait"/>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A60"/>
  <sheetViews>
    <sheetView topLeftCell="A34" zoomScale="51" zoomScaleNormal="51" workbookViewId="0">
      <selection activeCell="V46" sqref="V46"/>
    </sheetView>
  </sheetViews>
  <sheetFormatPr defaultColWidth="19.50390625" defaultRowHeight="13.5" x14ac:dyDescent="0.2"/>
  <cols>
    <col min="1" max="1" width="19.50390625" style="108" customWidth="1"/>
    <col min="2" max="25" width="11.02734375" style="108" customWidth="1"/>
    <col min="26" max="27" width="12.23828125" style="108" customWidth="1"/>
    <col min="28" max="31" width="8.203125" style="108" customWidth="1"/>
    <col min="32" max="32" width="9.4140625" style="108" customWidth="1"/>
    <col min="33" max="33" width="8.203125" style="108" customWidth="1"/>
    <col min="34" max="38" width="7.6640625" style="108" customWidth="1"/>
    <col min="39" max="39" width="11.296875" style="108" customWidth="1"/>
    <col min="40" max="40" width="2.28515625" style="108" customWidth="1"/>
    <col min="41" max="41" width="19.50390625" style="108" customWidth="1"/>
    <col min="42" max="67" width="11.296875" style="108" customWidth="1"/>
    <col min="68" max="79" width="8.7421875" style="108" customWidth="1"/>
    <col min="80" max="16384" width="19.50390625" style="108"/>
  </cols>
  <sheetData>
    <row r="1" spans="1:79" ht="16.5" customHeight="1" x14ac:dyDescent="0.2">
      <c r="A1" s="629" t="s">
        <v>0</v>
      </c>
      <c r="B1" s="629"/>
      <c r="C1" s="629"/>
      <c r="D1" s="629"/>
      <c r="E1" s="629"/>
      <c r="F1" s="629"/>
      <c r="G1" s="629"/>
      <c r="H1" s="629"/>
      <c r="I1" s="629"/>
      <c r="J1" s="629"/>
      <c r="K1" s="629"/>
      <c r="L1" s="629"/>
      <c r="M1" s="629"/>
      <c r="N1" s="629"/>
      <c r="O1" s="629"/>
      <c r="P1" s="629"/>
      <c r="Q1" s="629"/>
      <c r="R1" s="629"/>
      <c r="S1" s="629"/>
      <c r="T1" s="629"/>
      <c r="U1" s="629"/>
      <c r="V1" s="629"/>
      <c r="W1" s="629"/>
      <c r="X1" s="629"/>
      <c r="Y1" s="629"/>
      <c r="Z1" s="629"/>
      <c r="AA1" s="629"/>
      <c r="AB1" s="629"/>
      <c r="AC1" s="629"/>
      <c r="AD1" s="629"/>
      <c r="AE1" s="629"/>
      <c r="AF1" s="629"/>
      <c r="AG1" s="629"/>
      <c r="AH1" s="629"/>
      <c r="AI1" s="629"/>
      <c r="AJ1" s="629"/>
      <c r="AK1" s="629"/>
      <c r="AL1" s="629"/>
      <c r="AM1" s="629"/>
      <c r="AN1" s="629"/>
      <c r="AO1" s="629"/>
      <c r="AP1" s="629"/>
      <c r="AQ1" s="629"/>
      <c r="AR1" s="629"/>
      <c r="AS1" s="629"/>
      <c r="AT1" s="629"/>
      <c r="AU1" s="629"/>
      <c r="AV1" s="629"/>
      <c r="AW1" s="629"/>
      <c r="AX1" s="629"/>
      <c r="AY1" s="629"/>
      <c r="AZ1" s="629"/>
      <c r="BA1" s="629"/>
      <c r="BB1" s="629"/>
      <c r="BC1" s="629"/>
      <c r="BD1" s="629"/>
      <c r="BE1" s="629"/>
      <c r="BF1" s="629"/>
      <c r="BG1" s="629"/>
      <c r="BH1" s="629"/>
      <c r="BI1" s="629"/>
      <c r="BJ1" s="629"/>
      <c r="BK1" s="629"/>
      <c r="BL1" s="629"/>
      <c r="BM1" s="629"/>
      <c r="BN1" s="629"/>
      <c r="BO1" s="629"/>
      <c r="BP1" s="629"/>
      <c r="BQ1" s="629"/>
      <c r="BR1" s="629"/>
      <c r="BS1" s="629"/>
      <c r="BT1" s="629"/>
      <c r="BU1" s="629"/>
      <c r="BV1" s="629"/>
      <c r="BW1" s="629"/>
      <c r="BX1" s="629"/>
      <c r="BY1" s="630" t="s">
        <v>1</v>
      </c>
      <c r="BZ1" s="630"/>
      <c r="CA1" s="630"/>
    </row>
    <row r="2" spans="1:79" ht="16.5" customHeight="1" x14ac:dyDescent="0.2">
      <c r="A2" s="629" t="s">
        <v>2</v>
      </c>
      <c r="B2" s="629"/>
      <c r="C2" s="629"/>
      <c r="D2" s="629"/>
      <c r="E2" s="629"/>
      <c r="F2" s="629"/>
      <c r="G2" s="629"/>
      <c r="H2" s="629"/>
      <c r="I2" s="629"/>
      <c r="J2" s="629"/>
      <c r="K2" s="629"/>
      <c r="L2" s="629"/>
      <c r="M2" s="629"/>
      <c r="N2" s="629"/>
      <c r="O2" s="629"/>
      <c r="P2" s="629"/>
      <c r="Q2" s="629"/>
      <c r="R2" s="629"/>
      <c r="S2" s="629"/>
      <c r="T2" s="629"/>
      <c r="U2" s="629"/>
      <c r="V2" s="629"/>
      <c r="W2" s="629"/>
      <c r="X2" s="629"/>
      <c r="Y2" s="629"/>
      <c r="Z2" s="629"/>
      <c r="AA2" s="629"/>
      <c r="AB2" s="629"/>
      <c r="AC2" s="629"/>
      <c r="AD2" s="629"/>
      <c r="AE2" s="629"/>
      <c r="AF2" s="629"/>
      <c r="AG2" s="629"/>
      <c r="AH2" s="629"/>
      <c r="AI2" s="629"/>
      <c r="AJ2" s="629"/>
      <c r="AK2" s="629"/>
      <c r="AL2" s="629"/>
      <c r="AM2" s="629"/>
      <c r="AN2" s="629"/>
      <c r="AO2" s="629"/>
      <c r="AP2" s="629"/>
      <c r="AQ2" s="629"/>
      <c r="AR2" s="629"/>
      <c r="AS2" s="629"/>
      <c r="AT2" s="629"/>
      <c r="AU2" s="629"/>
      <c r="AV2" s="629"/>
      <c r="AW2" s="629"/>
      <c r="AX2" s="629"/>
      <c r="AY2" s="629"/>
      <c r="AZ2" s="629"/>
      <c r="BA2" s="629"/>
      <c r="BB2" s="629"/>
      <c r="BC2" s="629"/>
      <c r="BD2" s="629"/>
      <c r="BE2" s="629"/>
      <c r="BF2" s="629"/>
      <c r="BG2" s="629"/>
      <c r="BH2" s="629"/>
      <c r="BI2" s="629"/>
      <c r="BJ2" s="629"/>
      <c r="BK2" s="629"/>
      <c r="BL2" s="629"/>
      <c r="BM2" s="629"/>
      <c r="BN2" s="629"/>
      <c r="BO2" s="629"/>
      <c r="BP2" s="629"/>
      <c r="BQ2" s="629"/>
      <c r="BR2" s="629"/>
      <c r="BS2" s="629"/>
      <c r="BT2" s="629"/>
      <c r="BU2" s="629"/>
      <c r="BV2" s="629"/>
      <c r="BW2" s="629"/>
      <c r="BX2" s="629"/>
      <c r="BY2" s="630" t="s">
        <v>3</v>
      </c>
      <c r="BZ2" s="630"/>
      <c r="CA2" s="630"/>
    </row>
    <row r="3" spans="1:79" ht="26.25" customHeight="1" x14ac:dyDescent="0.2">
      <c r="A3" s="629" t="s">
        <v>247</v>
      </c>
      <c r="B3" s="629"/>
      <c r="C3" s="629"/>
      <c r="D3" s="629"/>
      <c r="E3" s="629"/>
      <c r="F3" s="629"/>
      <c r="G3" s="629"/>
      <c r="H3" s="629"/>
      <c r="I3" s="629"/>
      <c r="J3" s="629"/>
      <c r="K3" s="629"/>
      <c r="L3" s="629"/>
      <c r="M3" s="629"/>
      <c r="N3" s="629"/>
      <c r="O3" s="629"/>
      <c r="P3" s="629"/>
      <c r="Q3" s="629"/>
      <c r="R3" s="629"/>
      <c r="S3" s="629"/>
      <c r="T3" s="629"/>
      <c r="U3" s="629"/>
      <c r="V3" s="629"/>
      <c r="W3" s="629"/>
      <c r="X3" s="629"/>
      <c r="Y3" s="629"/>
      <c r="Z3" s="629"/>
      <c r="AA3" s="629"/>
      <c r="AB3" s="629"/>
      <c r="AC3" s="629"/>
      <c r="AD3" s="629"/>
      <c r="AE3" s="629"/>
      <c r="AF3" s="629"/>
      <c r="AG3" s="629"/>
      <c r="AH3" s="629"/>
      <c r="AI3" s="629"/>
      <c r="AJ3" s="629"/>
      <c r="AK3" s="629"/>
      <c r="AL3" s="629"/>
      <c r="AM3" s="629"/>
      <c r="AN3" s="629"/>
      <c r="AO3" s="629"/>
      <c r="AP3" s="629"/>
      <c r="AQ3" s="629"/>
      <c r="AR3" s="629"/>
      <c r="AS3" s="629"/>
      <c r="AT3" s="629"/>
      <c r="AU3" s="629"/>
      <c r="AV3" s="629"/>
      <c r="AW3" s="629"/>
      <c r="AX3" s="629"/>
      <c r="AY3" s="629"/>
      <c r="AZ3" s="629"/>
      <c r="BA3" s="629"/>
      <c r="BB3" s="629"/>
      <c r="BC3" s="629"/>
      <c r="BD3" s="629"/>
      <c r="BE3" s="629"/>
      <c r="BF3" s="629"/>
      <c r="BG3" s="629"/>
      <c r="BH3" s="629"/>
      <c r="BI3" s="629"/>
      <c r="BJ3" s="629"/>
      <c r="BK3" s="629"/>
      <c r="BL3" s="629"/>
      <c r="BM3" s="629"/>
      <c r="BN3" s="629"/>
      <c r="BO3" s="629"/>
      <c r="BP3" s="629"/>
      <c r="BQ3" s="629"/>
      <c r="BR3" s="629"/>
      <c r="BS3" s="629"/>
      <c r="BT3" s="629"/>
      <c r="BU3" s="629"/>
      <c r="BV3" s="629"/>
      <c r="BW3" s="629"/>
      <c r="BX3" s="629"/>
      <c r="BY3" s="630" t="s">
        <v>5</v>
      </c>
      <c r="BZ3" s="630"/>
      <c r="CA3" s="630"/>
    </row>
    <row r="4" spans="1:79" ht="16.5" customHeight="1" x14ac:dyDescent="0.2">
      <c r="A4" s="629" t="s">
        <v>248</v>
      </c>
      <c r="B4" s="629"/>
      <c r="C4" s="629"/>
      <c r="D4" s="629"/>
      <c r="E4" s="629"/>
      <c r="F4" s="629"/>
      <c r="G4" s="629"/>
      <c r="H4" s="629"/>
      <c r="I4" s="629"/>
      <c r="J4" s="629"/>
      <c r="K4" s="629"/>
      <c r="L4" s="629"/>
      <c r="M4" s="629"/>
      <c r="N4" s="629"/>
      <c r="O4" s="629"/>
      <c r="P4" s="629"/>
      <c r="Q4" s="629"/>
      <c r="R4" s="629"/>
      <c r="S4" s="629"/>
      <c r="T4" s="629"/>
      <c r="U4" s="629"/>
      <c r="V4" s="629"/>
      <c r="W4" s="629"/>
      <c r="X4" s="629"/>
      <c r="Y4" s="629"/>
      <c r="Z4" s="629"/>
      <c r="AA4" s="629"/>
      <c r="AB4" s="629"/>
      <c r="AC4" s="629"/>
      <c r="AD4" s="629"/>
      <c r="AE4" s="629"/>
      <c r="AF4" s="629"/>
      <c r="AG4" s="629"/>
      <c r="AH4" s="629"/>
      <c r="AI4" s="629"/>
      <c r="AJ4" s="629"/>
      <c r="AK4" s="629"/>
      <c r="AL4" s="629"/>
      <c r="AM4" s="629"/>
      <c r="AN4" s="629"/>
      <c r="AO4" s="629"/>
      <c r="AP4" s="629"/>
      <c r="AQ4" s="629"/>
      <c r="AR4" s="629"/>
      <c r="AS4" s="629"/>
      <c r="AT4" s="629"/>
      <c r="AU4" s="629"/>
      <c r="AV4" s="629"/>
      <c r="AW4" s="629"/>
      <c r="AX4" s="629"/>
      <c r="AY4" s="629"/>
      <c r="AZ4" s="629"/>
      <c r="BA4" s="629"/>
      <c r="BB4" s="629"/>
      <c r="BC4" s="629"/>
      <c r="BD4" s="629"/>
      <c r="BE4" s="629"/>
      <c r="BF4" s="629"/>
      <c r="BG4" s="629"/>
      <c r="BH4" s="629"/>
      <c r="BI4" s="629"/>
      <c r="BJ4" s="629"/>
      <c r="BK4" s="629"/>
      <c r="BL4" s="629"/>
      <c r="BM4" s="629"/>
      <c r="BN4" s="629"/>
      <c r="BO4" s="629"/>
      <c r="BP4" s="629"/>
      <c r="BQ4" s="629"/>
      <c r="BR4" s="629"/>
      <c r="BS4" s="629"/>
      <c r="BT4" s="629"/>
      <c r="BU4" s="629"/>
      <c r="BV4" s="629"/>
      <c r="BW4" s="629"/>
      <c r="BX4" s="629"/>
      <c r="BY4" s="626" t="s">
        <v>249</v>
      </c>
      <c r="BZ4" s="627"/>
      <c r="CA4" s="628"/>
    </row>
    <row r="5" spans="1:79" ht="26.25" customHeight="1" x14ac:dyDescent="0.2">
      <c r="A5" s="623" t="s">
        <v>250</v>
      </c>
      <c r="B5" s="623"/>
      <c r="C5" s="623"/>
      <c r="D5" s="623"/>
      <c r="E5" s="623"/>
      <c r="F5" s="623"/>
      <c r="G5" s="623"/>
      <c r="H5" s="623"/>
      <c r="I5" s="623"/>
      <c r="J5" s="623"/>
      <c r="K5" s="623"/>
      <c r="L5" s="623"/>
      <c r="M5" s="623"/>
      <c r="N5" s="623"/>
      <c r="O5" s="623"/>
      <c r="P5" s="623"/>
      <c r="Q5" s="623"/>
      <c r="R5" s="623"/>
      <c r="S5" s="623"/>
      <c r="T5" s="623"/>
      <c r="U5" s="623"/>
      <c r="V5" s="623"/>
      <c r="W5" s="623"/>
      <c r="X5" s="623"/>
      <c r="Y5" s="623"/>
      <c r="Z5" s="623"/>
      <c r="AA5" s="623"/>
      <c r="AB5" s="623"/>
      <c r="AC5" s="623"/>
      <c r="AD5" s="623"/>
      <c r="AE5" s="623"/>
      <c r="AF5" s="623"/>
      <c r="AG5" s="623"/>
      <c r="AH5" s="623"/>
      <c r="AI5" s="623"/>
      <c r="AJ5" s="623"/>
      <c r="AK5" s="623"/>
      <c r="AL5" s="623"/>
      <c r="AM5" s="623"/>
      <c r="AO5" s="623" t="s">
        <v>251</v>
      </c>
      <c r="AP5" s="623"/>
      <c r="AQ5" s="623"/>
      <c r="AR5" s="623"/>
      <c r="AS5" s="623"/>
      <c r="AT5" s="623"/>
      <c r="AU5" s="623"/>
      <c r="AV5" s="623"/>
      <c r="AW5" s="623"/>
      <c r="AX5" s="623"/>
      <c r="AY5" s="623"/>
      <c r="AZ5" s="623"/>
      <c r="BA5" s="623"/>
      <c r="BB5" s="623"/>
      <c r="BC5" s="623"/>
      <c r="BD5" s="623"/>
      <c r="BE5" s="623"/>
      <c r="BF5" s="623"/>
      <c r="BG5" s="623"/>
      <c r="BH5" s="623"/>
      <c r="BI5" s="623"/>
      <c r="BJ5" s="623"/>
      <c r="BK5" s="623"/>
      <c r="BL5" s="623"/>
      <c r="BM5" s="623"/>
      <c r="BN5" s="623"/>
      <c r="BO5" s="623"/>
      <c r="BP5" s="623"/>
      <c r="BQ5" s="623"/>
      <c r="BR5" s="623"/>
      <c r="BS5" s="623"/>
      <c r="BT5" s="623"/>
      <c r="BU5" s="623"/>
      <c r="BV5" s="623"/>
      <c r="BW5" s="623"/>
      <c r="BX5" s="623"/>
      <c r="BY5" s="624"/>
      <c r="BZ5" s="624"/>
      <c r="CA5" s="624"/>
    </row>
    <row r="6" spans="1:79" ht="24.75" x14ac:dyDescent="0.15">
      <c r="A6" s="149" t="s">
        <v>252</v>
      </c>
      <c r="B6" s="625"/>
      <c r="C6" s="625"/>
      <c r="D6" s="625"/>
      <c r="E6" s="625"/>
      <c r="F6" s="625"/>
      <c r="G6" s="625"/>
      <c r="H6" s="625"/>
      <c r="I6" s="625"/>
      <c r="J6" s="625"/>
      <c r="K6" s="625"/>
      <c r="L6" s="625"/>
      <c r="M6" s="625"/>
      <c r="N6" s="625"/>
      <c r="O6" s="625"/>
      <c r="P6" s="625"/>
      <c r="Q6" s="625"/>
      <c r="R6" s="625"/>
      <c r="S6" s="625"/>
      <c r="T6" s="625"/>
      <c r="U6" s="625"/>
      <c r="V6" s="625"/>
      <c r="W6" s="625"/>
      <c r="X6" s="625"/>
      <c r="Y6" s="625"/>
      <c r="Z6" s="625"/>
      <c r="AA6" s="625"/>
      <c r="AB6" s="625"/>
      <c r="AC6" s="625"/>
      <c r="AD6" s="625"/>
      <c r="AE6" s="625"/>
      <c r="AF6" s="625"/>
      <c r="AG6" s="625"/>
      <c r="AH6" s="625"/>
      <c r="AI6" s="625"/>
      <c r="AJ6" s="625"/>
      <c r="AK6" s="625"/>
      <c r="AL6" s="625"/>
      <c r="AM6" s="625"/>
      <c r="AN6" s="625"/>
      <c r="AO6" s="625"/>
      <c r="AP6" s="625"/>
      <c r="AQ6" s="625"/>
      <c r="AR6" s="625"/>
      <c r="AS6" s="625"/>
      <c r="AT6" s="625"/>
      <c r="AU6" s="625"/>
      <c r="AV6" s="625"/>
      <c r="AW6" s="625"/>
      <c r="AX6" s="625"/>
      <c r="AY6" s="625"/>
      <c r="AZ6" s="625"/>
      <c r="BA6" s="625"/>
      <c r="BB6" s="625"/>
      <c r="BC6" s="625"/>
      <c r="BD6" s="625"/>
      <c r="BE6" s="625"/>
      <c r="BF6" s="625"/>
      <c r="BG6" s="625"/>
      <c r="BH6" s="625"/>
      <c r="BI6" s="625"/>
      <c r="BJ6" s="625"/>
      <c r="BK6" s="625"/>
      <c r="BL6" s="625"/>
      <c r="BM6" s="625"/>
      <c r="BN6" s="625"/>
      <c r="BO6" s="625"/>
      <c r="BP6" s="625"/>
      <c r="BQ6" s="625"/>
      <c r="BR6" s="625"/>
      <c r="BS6" s="625"/>
      <c r="BT6" s="625"/>
      <c r="BU6" s="625"/>
      <c r="BV6" s="625"/>
      <c r="BW6" s="625"/>
      <c r="BX6" s="625"/>
      <c r="BY6" s="625"/>
      <c r="BZ6" s="625"/>
      <c r="CA6" s="625"/>
    </row>
    <row r="7" spans="1:79" ht="29.25" customHeight="1" x14ac:dyDescent="0.15">
      <c r="A7" s="150" t="s">
        <v>253</v>
      </c>
      <c r="B7" s="618"/>
      <c r="C7" s="620"/>
      <c r="D7" s="620"/>
      <c r="E7" s="620"/>
      <c r="F7" s="620"/>
      <c r="G7" s="620"/>
      <c r="H7" s="620"/>
      <c r="I7" s="620"/>
      <c r="J7" s="620"/>
      <c r="K7" s="620"/>
      <c r="L7" s="620"/>
      <c r="M7" s="620"/>
      <c r="N7" s="620"/>
      <c r="O7" s="620"/>
      <c r="P7" s="620"/>
      <c r="Q7" s="620"/>
      <c r="R7" s="620"/>
      <c r="S7" s="620"/>
      <c r="T7" s="620"/>
      <c r="U7" s="620"/>
      <c r="V7" s="620"/>
      <c r="W7" s="620"/>
      <c r="X7" s="620"/>
      <c r="Y7" s="620"/>
      <c r="Z7" s="620"/>
      <c r="AA7" s="620"/>
      <c r="AB7" s="620"/>
      <c r="AC7" s="620"/>
      <c r="AD7" s="620"/>
      <c r="AE7" s="620"/>
      <c r="AF7" s="620"/>
      <c r="AG7" s="620"/>
      <c r="AH7" s="620"/>
      <c r="AI7" s="620"/>
      <c r="AJ7" s="620"/>
      <c r="AK7" s="620"/>
      <c r="AL7" s="620"/>
      <c r="AM7" s="620"/>
      <c r="AN7" s="620"/>
      <c r="AO7" s="620"/>
      <c r="AP7" s="620"/>
      <c r="AQ7" s="620"/>
      <c r="AR7" s="620"/>
      <c r="AS7" s="620"/>
      <c r="AT7" s="620"/>
      <c r="AU7" s="620"/>
      <c r="AV7" s="620"/>
      <c r="AW7" s="620"/>
      <c r="AX7" s="620"/>
      <c r="AY7" s="620"/>
      <c r="AZ7" s="620"/>
      <c r="BA7" s="620"/>
      <c r="BB7" s="620"/>
      <c r="BC7" s="620"/>
      <c r="BD7" s="620"/>
      <c r="BE7" s="620"/>
      <c r="BF7" s="620"/>
      <c r="BG7" s="620"/>
      <c r="BH7" s="620"/>
      <c r="BI7" s="620"/>
      <c r="BJ7" s="620"/>
      <c r="BK7" s="620"/>
      <c r="BL7" s="620"/>
      <c r="BM7" s="620"/>
      <c r="BN7" s="620"/>
      <c r="BO7" s="620"/>
      <c r="BP7" s="620"/>
      <c r="BQ7" s="620"/>
      <c r="BR7" s="620"/>
      <c r="BS7" s="620"/>
      <c r="BT7" s="620"/>
      <c r="BU7" s="620"/>
      <c r="BV7" s="620"/>
      <c r="BW7" s="620"/>
      <c r="BX7" s="620"/>
      <c r="BY7" s="620"/>
      <c r="BZ7" s="620"/>
      <c r="CA7" s="619"/>
    </row>
    <row r="8" spans="1:79" ht="6" customHeight="1" x14ac:dyDescent="0.2">
      <c r="A8" s="140"/>
      <c r="B8" s="140"/>
      <c r="C8" s="140"/>
      <c r="D8" s="140"/>
      <c r="E8" s="140"/>
      <c r="F8" s="140"/>
      <c r="G8" s="140"/>
      <c r="H8" s="140"/>
      <c r="I8" s="140"/>
      <c r="J8" s="140"/>
      <c r="K8" s="140"/>
      <c r="L8" s="140"/>
      <c r="M8" s="140"/>
      <c r="N8" s="140"/>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O8" s="140"/>
      <c r="AP8" s="141"/>
      <c r="AQ8" s="141"/>
      <c r="AR8" s="141"/>
      <c r="AS8" s="141"/>
      <c r="AT8" s="141"/>
      <c r="AU8" s="141"/>
      <c r="AV8" s="141"/>
      <c r="AW8" s="141"/>
      <c r="AX8" s="141"/>
      <c r="AY8" s="141"/>
      <c r="AZ8" s="141"/>
      <c r="BA8" s="141"/>
    </row>
    <row r="9" spans="1:79" ht="30" customHeight="1" x14ac:dyDescent="0.2">
      <c r="A9" s="621" t="s">
        <v>254</v>
      </c>
      <c r="B9" s="618" t="s">
        <v>29</v>
      </c>
      <c r="C9" s="619"/>
      <c r="D9" s="618" t="s">
        <v>30</v>
      </c>
      <c r="E9" s="619"/>
      <c r="F9" s="618" t="s">
        <v>31</v>
      </c>
      <c r="G9" s="619"/>
      <c r="H9" s="618" t="s">
        <v>32</v>
      </c>
      <c r="I9" s="619"/>
      <c r="J9" s="618" t="s">
        <v>33</v>
      </c>
      <c r="K9" s="619"/>
      <c r="L9" s="618" t="s">
        <v>34</v>
      </c>
      <c r="M9" s="619"/>
      <c r="N9" s="618" t="s">
        <v>35</v>
      </c>
      <c r="O9" s="619"/>
      <c r="P9" s="618" t="s">
        <v>36</v>
      </c>
      <c r="Q9" s="619"/>
      <c r="R9" s="618" t="s">
        <v>37</v>
      </c>
      <c r="S9" s="619"/>
      <c r="T9" s="618" t="s">
        <v>38</v>
      </c>
      <c r="U9" s="619"/>
      <c r="V9" s="618" t="s">
        <v>39</v>
      </c>
      <c r="W9" s="619"/>
      <c r="X9" s="618" t="s">
        <v>40</v>
      </c>
      <c r="Y9" s="619"/>
      <c r="Z9" s="618" t="s">
        <v>255</v>
      </c>
      <c r="AA9" s="619"/>
      <c r="AB9" s="618" t="s">
        <v>256</v>
      </c>
      <c r="AC9" s="620"/>
      <c r="AD9" s="620"/>
      <c r="AE9" s="620"/>
      <c r="AF9" s="620"/>
      <c r="AG9" s="619"/>
      <c r="AH9" s="618" t="s">
        <v>257</v>
      </c>
      <c r="AI9" s="620"/>
      <c r="AJ9" s="620"/>
      <c r="AK9" s="620"/>
      <c r="AL9" s="620"/>
      <c r="AM9" s="619"/>
      <c r="AO9" s="621" t="s">
        <v>254</v>
      </c>
      <c r="AP9" s="618" t="s">
        <v>29</v>
      </c>
      <c r="AQ9" s="619"/>
      <c r="AR9" s="618" t="s">
        <v>30</v>
      </c>
      <c r="AS9" s="619"/>
      <c r="AT9" s="618" t="s">
        <v>31</v>
      </c>
      <c r="AU9" s="619"/>
      <c r="AV9" s="618" t="s">
        <v>32</v>
      </c>
      <c r="AW9" s="619"/>
      <c r="AX9" s="618" t="s">
        <v>33</v>
      </c>
      <c r="AY9" s="619"/>
      <c r="AZ9" s="618" t="s">
        <v>34</v>
      </c>
      <c r="BA9" s="619"/>
      <c r="BB9" s="618" t="s">
        <v>35</v>
      </c>
      <c r="BC9" s="619"/>
      <c r="BD9" s="618" t="s">
        <v>36</v>
      </c>
      <c r="BE9" s="619"/>
      <c r="BF9" s="618" t="s">
        <v>37</v>
      </c>
      <c r="BG9" s="619"/>
      <c r="BH9" s="618" t="s">
        <v>38</v>
      </c>
      <c r="BI9" s="619"/>
      <c r="BJ9" s="618" t="s">
        <v>39</v>
      </c>
      <c r="BK9" s="619"/>
      <c r="BL9" s="618" t="s">
        <v>40</v>
      </c>
      <c r="BM9" s="619"/>
      <c r="BN9" s="618" t="s">
        <v>255</v>
      </c>
      <c r="BO9" s="619"/>
      <c r="BP9" s="618" t="s">
        <v>256</v>
      </c>
      <c r="BQ9" s="620"/>
      <c r="BR9" s="620"/>
      <c r="BS9" s="620"/>
      <c r="BT9" s="620"/>
      <c r="BU9" s="619"/>
      <c r="BV9" s="618" t="s">
        <v>257</v>
      </c>
      <c r="BW9" s="620"/>
      <c r="BX9" s="620"/>
      <c r="BY9" s="620"/>
      <c r="BZ9" s="620"/>
      <c r="CA9" s="619"/>
    </row>
    <row r="10" spans="1:79" ht="36" customHeight="1" x14ac:dyDescent="0.15">
      <c r="A10" s="622"/>
      <c r="B10" s="111" t="s">
        <v>258</v>
      </c>
      <c r="C10" s="111" t="s">
        <v>259</v>
      </c>
      <c r="D10" s="111" t="s">
        <v>258</v>
      </c>
      <c r="E10" s="111" t="s">
        <v>259</v>
      </c>
      <c r="F10" s="111" t="s">
        <v>258</v>
      </c>
      <c r="G10" s="111" t="s">
        <v>259</v>
      </c>
      <c r="H10" s="111" t="s">
        <v>258</v>
      </c>
      <c r="I10" s="111" t="s">
        <v>259</v>
      </c>
      <c r="J10" s="111" t="s">
        <v>258</v>
      </c>
      <c r="K10" s="111" t="s">
        <v>259</v>
      </c>
      <c r="L10" s="111" t="s">
        <v>258</v>
      </c>
      <c r="M10" s="111" t="s">
        <v>259</v>
      </c>
      <c r="N10" s="111" t="s">
        <v>258</v>
      </c>
      <c r="O10" s="111" t="s">
        <v>259</v>
      </c>
      <c r="P10" s="111" t="s">
        <v>258</v>
      </c>
      <c r="Q10" s="111" t="s">
        <v>259</v>
      </c>
      <c r="R10" s="111" t="s">
        <v>258</v>
      </c>
      <c r="S10" s="111" t="s">
        <v>259</v>
      </c>
      <c r="T10" s="111" t="s">
        <v>258</v>
      </c>
      <c r="U10" s="111" t="s">
        <v>259</v>
      </c>
      <c r="V10" s="111" t="s">
        <v>258</v>
      </c>
      <c r="W10" s="111" t="s">
        <v>259</v>
      </c>
      <c r="X10" s="111" t="s">
        <v>258</v>
      </c>
      <c r="Y10" s="111" t="s">
        <v>259</v>
      </c>
      <c r="Z10" s="111" t="s">
        <v>258</v>
      </c>
      <c r="AA10" s="111" t="s">
        <v>259</v>
      </c>
      <c r="AB10" s="183" t="s">
        <v>260</v>
      </c>
      <c r="AC10" s="183" t="s">
        <v>261</v>
      </c>
      <c r="AD10" s="183" t="s">
        <v>262</v>
      </c>
      <c r="AE10" s="183" t="s">
        <v>263</v>
      </c>
      <c r="AF10" s="184" t="s">
        <v>264</v>
      </c>
      <c r="AG10" s="183" t="s">
        <v>265</v>
      </c>
      <c r="AH10" s="111" t="s">
        <v>266</v>
      </c>
      <c r="AI10" s="142" t="s">
        <v>267</v>
      </c>
      <c r="AJ10" s="111" t="s">
        <v>268</v>
      </c>
      <c r="AK10" s="111" t="s">
        <v>269</v>
      </c>
      <c r="AL10" s="111" t="s">
        <v>270</v>
      </c>
      <c r="AM10" s="111" t="s">
        <v>271</v>
      </c>
      <c r="AO10" s="622"/>
      <c r="AP10" s="111" t="s">
        <v>258</v>
      </c>
      <c r="AQ10" s="111" t="s">
        <v>259</v>
      </c>
      <c r="AR10" s="111" t="s">
        <v>258</v>
      </c>
      <c r="AS10" s="111" t="s">
        <v>259</v>
      </c>
      <c r="AT10" s="111" t="s">
        <v>258</v>
      </c>
      <c r="AU10" s="111" t="s">
        <v>259</v>
      </c>
      <c r="AV10" s="111" t="s">
        <v>258</v>
      </c>
      <c r="AW10" s="111" t="s">
        <v>259</v>
      </c>
      <c r="AX10" s="111" t="s">
        <v>258</v>
      </c>
      <c r="AY10" s="111" t="s">
        <v>259</v>
      </c>
      <c r="AZ10" s="111" t="s">
        <v>258</v>
      </c>
      <c r="BA10" s="111" t="s">
        <v>259</v>
      </c>
      <c r="BB10" s="111" t="s">
        <v>258</v>
      </c>
      <c r="BC10" s="111" t="s">
        <v>259</v>
      </c>
      <c r="BD10" s="111" t="s">
        <v>258</v>
      </c>
      <c r="BE10" s="111" t="s">
        <v>259</v>
      </c>
      <c r="BF10" s="111" t="s">
        <v>258</v>
      </c>
      <c r="BG10" s="111" t="s">
        <v>259</v>
      </c>
      <c r="BH10" s="111" t="s">
        <v>258</v>
      </c>
      <c r="BI10" s="111" t="s">
        <v>259</v>
      </c>
      <c r="BJ10" s="111" t="s">
        <v>258</v>
      </c>
      <c r="BK10" s="111" t="s">
        <v>259</v>
      </c>
      <c r="BL10" s="111" t="s">
        <v>258</v>
      </c>
      <c r="BM10" s="111" t="s">
        <v>259</v>
      </c>
      <c r="BN10" s="111" t="s">
        <v>258</v>
      </c>
      <c r="BO10" s="111" t="s">
        <v>259</v>
      </c>
      <c r="BP10" s="183" t="s">
        <v>260</v>
      </c>
      <c r="BQ10" s="183" t="s">
        <v>261</v>
      </c>
      <c r="BR10" s="183" t="s">
        <v>262</v>
      </c>
      <c r="BS10" s="183" t="s">
        <v>263</v>
      </c>
      <c r="BT10" s="184" t="s">
        <v>264</v>
      </c>
      <c r="BU10" s="183" t="s">
        <v>265</v>
      </c>
      <c r="BV10" s="181" t="s">
        <v>266</v>
      </c>
      <c r="BW10" s="182" t="s">
        <v>267</v>
      </c>
      <c r="BX10" s="181" t="s">
        <v>268</v>
      </c>
      <c r="BY10" s="181" t="s">
        <v>269</v>
      </c>
      <c r="BZ10" s="181" t="s">
        <v>270</v>
      </c>
      <c r="CA10" s="181" t="s">
        <v>271</v>
      </c>
    </row>
    <row r="11" spans="1:79" x14ac:dyDescent="0.2">
      <c r="A11" s="143" t="s">
        <v>272</v>
      </c>
      <c r="B11" s="143"/>
      <c r="C11" s="143"/>
      <c r="D11" s="143"/>
      <c r="E11" s="143"/>
      <c r="F11" s="143"/>
      <c r="G11" s="143"/>
      <c r="H11" s="143"/>
      <c r="I11" s="143"/>
      <c r="J11" s="143"/>
      <c r="K11" s="143"/>
      <c r="L11" s="143"/>
      <c r="M11" s="143"/>
      <c r="N11" s="143"/>
      <c r="O11" s="144"/>
      <c r="P11" s="144"/>
      <c r="Q11" s="144"/>
      <c r="R11" s="144"/>
      <c r="S11" s="144"/>
      <c r="T11" s="144"/>
      <c r="U11" s="144"/>
      <c r="V11" s="144"/>
      <c r="W11" s="144"/>
      <c r="X11" s="144"/>
      <c r="Y11" s="144"/>
      <c r="Z11" s="186">
        <f>B11+D11+F11+H11+J11+L11+N11+P11+R11+T11+V11+X11</f>
        <v>0</v>
      </c>
      <c r="AA11" s="151">
        <f>C11+E11+G11+I11+K11+M11+O11+Q11+S11+U11+W11+Y11</f>
        <v>0</v>
      </c>
      <c r="AB11" s="185"/>
      <c r="AC11" s="185"/>
      <c r="AD11" s="185"/>
      <c r="AE11" s="185"/>
      <c r="AF11" s="185"/>
      <c r="AG11" s="146"/>
      <c r="AH11" s="146"/>
      <c r="AI11" s="146"/>
      <c r="AJ11" s="146"/>
      <c r="AK11" s="146"/>
      <c r="AL11" s="146"/>
      <c r="AM11" s="147"/>
      <c r="AO11" s="143" t="s">
        <v>272</v>
      </c>
      <c r="AP11" s="143"/>
      <c r="AQ11" s="143"/>
      <c r="AR11" s="143"/>
      <c r="AS11" s="143"/>
      <c r="AT11" s="143"/>
      <c r="AU11" s="143"/>
      <c r="AV11" s="143"/>
      <c r="AW11" s="143"/>
      <c r="AX11" s="143"/>
      <c r="AY11" s="143"/>
      <c r="AZ11" s="143"/>
      <c r="BA11" s="143"/>
      <c r="BB11" s="143"/>
      <c r="BC11" s="144"/>
      <c r="BD11" s="144"/>
      <c r="BE11" s="144"/>
      <c r="BF11" s="144"/>
      <c r="BG11" s="144"/>
      <c r="BH11" s="144"/>
      <c r="BI11" s="144"/>
      <c r="BJ11" s="144"/>
      <c r="BK11" s="144"/>
      <c r="BL11" s="144"/>
      <c r="BM11" s="144"/>
      <c r="BN11" s="186">
        <f>AP11+AR11+AT11+AV11+AX11+AZ11+BB11+BD11+BF11+BH11+BJ11+BL11</f>
        <v>0</v>
      </c>
      <c r="BO11" s="151">
        <f>AQ11+AS11+AU11+AW11+AY11+BA11+BC11+BE11+BG11+BI11+BK11+BM11</f>
        <v>0</v>
      </c>
      <c r="BP11" s="146"/>
      <c r="BQ11" s="146"/>
      <c r="BR11" s="146"/>
      <c r="BS11" s="146"/>
      <c r="BT11" s="146"/>
      <c r="BU11" s="146"/>
      <c r="BV11" s="146"/>
      <c r="BW11" s="146"/>
      <c r="BX11" s="146"/>
      <c r="BY11" s="146"/>
      <c r="BZ11" s="146"/>
      <c r="CA11" s="147"/>
    </row>
    <row r="12" spans="1:79" x14ac:dyDescent="0.2">
      <c r="A12" s="143" t="s">
        <v>273</v>
      </c>
      <c r="B12" s="143"/>
      <c r="C12" s="143"/>
      <c r="D12" s="143"/>
      <c r="E12" s="143"/>
      <c r="F12" s="143"/>
      <c r="G12" s="143"/>
      <c r="H12" s="143"/>
      <c r="I12" s="143"/>
      <c r="J12" s="143"/>
      <c r="K12" s="143"/>
      <c r="L12" s="143"/>
      <c r="M12" s="143"/>
      <c r="N12" s="143"/>
      <c r="O12" s="144"/>
      <c r="P12" s="144"/>
      <c r="Q12" s="144"/>
      <c r="R12" s="144"/>
      <c r="S12" s="144"/>
      <c r="T12" s="144"/>
      <c r="U12" s="144"/>
      <c r="V12" s="144"/>
      <c r="W12" s="144"/>
      <c r="X12" s="144"/>
      <c r="Y12" s="144"/>
      <c r="Z12" s="186">
        <f t="shared" ref="Z12:Z31" si="0">B12+D12+F12+H12+J12+L12+N12+P12+R12+T12+V12+X12</f>
        <v>0</v>
      </c>
      <c r="AA12" s="151">
        <f t="shared" ref="AA12:AA31" si="1">C12+E12+G12+I12+K12+M12+O12+Q12+S12+U12+W12+Y12</f>
        <v>0</v>
      </c>
      <c r="AB12" s="185"/>
      <c r="AC12" s="185"/>
      <c r="AD12" s="185"/>
      <c r="AE12" s="185"/>
      <c r="AF12" s="185"/>
      <c r="AG12" s="146"/>
      <c r="AH12" s="146"/>
      <c r="AI12" s="146"/>
      <c r="AJ12" s="146"/>
      <c r="AK12" s="146"/>
      <c r="AL12" s="146"/>
      <c r="AM12" s="146"/>
      <c r="AO12" s="143" t="s">
        <v>273</v>
      </c>
      <c r="AP12" s="143"/>
      <c r="AQ12" s="143"/>
      <c r="AR12" s="143"/>
      <c r="AS12" s="143"/>
      <c r="AT12" s="143"/>
      <c r="AU12" s="143"/>
      <c r="AV12" s="143"/>
      <c r="AW12" s="143"/>
      <c r="AX12" s="143"/>
      <c r="AY12" s="143"/>
      <c r="AZ12" s="143"/>
      <c r="BA12" s="143"/>
      <c r="BB12" s="143"/>
      <c r="BC12" s="144"/>
      <c r="BD12" s="144"/>
      <c r="BE12" s="144"/>
      <c r="BF12" s="144"/>
      <c r="BG12" s="144"/>
      <c r="BH12" s="144"/>
      <c r="BI12" s="144"/>
      <c r="BJ12" s="144"/>
      <c r="BK12" s="144"/>
      <c r="BL12" s="144"/>
      <c r="BM12" s="144"/>
      <c r="BN12" s="186">
        <f t="shared" ref="BN12:BN31" si="2">AP12+AR12+AT12+AV12+AX12+AZ12+BB12+BD12+BF12+BH12+BJ12+BL12</f>
        <v>0</v>
      </c>
      <c r="BO12" s="151">
        <f t="shared" ref="BO12:BO31" si="3">AQ12+AS12+AU12+AW12+AY12+BA12+BC12+BE12+BG12+BI12+BK12+BM12</f>
        <v>0</v>
      </c>
      <c r="BP12" s="146"/>
      <c r="BQ12" s="146"/>
      <c r="BR12" s="146"/>
      <c r="BS12" s="146"/>
      <c r="BT12" s="146"/>
      <c r="BU12" s="146"/>
      <c r="BV12" s="146"/>
      <c r="BW12" s="146"/>
      <c r="BX12" s="146"/>
      <c r="BY12" s="146"/>
      <c r="BZ12" s="146"/>
      <c r="CA12" s="146"/>
    </row>
    <row r="13" spans="1:79" x14ac:dyDescent="0.2">
      <c r="A13" s="143" t="s">
        <v>274</v>
      </c>
      <c r="B13" s="143"/>
      <c r="C13" s="143"/>
      <c r="D13" s="143"/>
      <c r="E13" s="143"/>
      <c r="F13" s="143"/>
      <c r="G13" s="143"/>
      <c r="H13" s="143"/>
      <c r="I13" s="143"/>
      <c r="J13" s="143"/>
      <c r="K13" s="143"/>
      <c r="L13" s="143"/>
      <c r="M13" s="143"/>
      <c r="N13" s="143"/>
      <c r="O13" s="144"/>
      <c r="P13" s="144"/>
      <c r="Q13" s="144"/>
      <c r="R13" s="144"/>
      <c r="S13" s="144"/>
      <c r="T13" s="144"/>
      <c r="U13" s="144"/>
      <c r="V13" s="144"/>
      <c r="W13" s="144"/>
      <c r="X13" s="144"/>
      <c r="Y13" s="144"/>
      <c r="Z13" s="186">
        <f t="shared" si="0"/>
        <v>0</v>
      </c>
      <c r="AA13" s="151">
        <f t="shared" si="1"/>
        <v>0</v>
      </c>
      <c r="AB13" s="185"/>
      <c r="AC13" s="185"/>
      <c r="AD13" s="185"/>
      <c r="AE13" s="185"/>
      <c r="AF13" s="185"/>
      <c r="AG13" s="146"/>
      <c r="AH13" s="146"/>
      <c r="AI13" s="146"/>
      <c r="AJ13" s="146"/>
      <c r="AK13" s="146"/>
      <c r="AL13" s="146"/>
      <c r="AM13" s="146"/>
      <c r="AO13" s="143" t="s">
        <v>274</v>
      </c>
      <c r="AP13" s="143"/>
      <c r="AQ13" s="143"/>
      <c r="AR13" s="143"/>
      <c r="AS13" s="143"/>
      <c r="AT13" s="143"/>
      <c r="AU13" s="143"/>
      <c r="AV13" s="143"/>
      <c r="AW13" s="143"/>
      <c r="AX13" s="143"/>
      <c r="AY13" s="143"/>
      <c r="AZ13" s="143"/>
      <c r="BA13" s="143"/>
      <c r="BB13" s="143"/>
      <c r="BC13" s="144"/>
      <c r="BD13" s="144"/>
      <c r="BE13" s="144"/>
      <c r="BF13" s="144"/>
      <c r="BG13" s="144"/>
      <c r="BH13" s="144"/>
      <c r="BI13" s="144"/>
      <c r="BJ13" s="144"/>
      <c r="BK13" s="144"/>
      <c r="BL13" s="144"/>
      <c r="BM13" s="144"/>
      <c r="BN13" s="186">
        <f t="shared" si="2"/>
        <v>0</v>
      </c>
      <c r="BO13" s="151">
        <f t="shared" si="3"/>
        <v>0</v>
      </c>
      <c r="BP13" s="146"/>
      <c r="BQ13" s="146"/>
      <c r="BR13" s="146"/>
      <c r="BS13" s="146"/>
      <c r="BT13" s="146"/>
      <c r="BU13" s="146"/>
      <c r="BV13" s="146"/>
      <c r="BW13" s="146"/>
      <c r="BX13" s="146"/>
      <c r="BY13" s="146"/>
      <c r="BZ13" s="146"/>
      <c r="CA13" s="146"/>
    </row>
    <row r="14" spans="1:79" x14ac:dyDescent="0.2">
      <c r="A14" s="143" t="s">
        <v>275</v>
      </c>
      <c r="B14" s="143"/>
      <c r="C14" s="143"/>
      <c r="D14" s="143"/>
      <c r="E14" s="143"/>
      <c r="F14" s="143"/>
      <c r="G14" s="143"/>
      <c r="H14" s="143"/>
      <c r="I14" s="143"/>
      <c r="J14" s="143"/>
      <c r="K14" s="143"/>
      <c r="L14" s="143"/>
      <c r="M14" s="143"/>
      <c r="N14" s="143"/>
      <c r="O14" s="144"/>
      <c r="P14" s="144"/>
      <c r="Q14" s="144"/>
      <c r="R14" s="144"/>
      <c r="S14" s="144"/>
      <c r="T14" s="144"/>
      <c r="U14" s="144"/>
      <c r="V14" s="144"/>
      <c r="W14" s="144"/>
      <c r="X14" s="144"/>
      <c r="Y14" s="144"/>
      <c r="Z14" s="186">
        <f t="shared" si="0"/>
        <v>0</v>
      </c>
      <c r="AA14" s="151">
        <f t="shared" si="1"/>
        <v>0</v>
      </c>
      <c r="AB14" s="185"/>
      <c r="AC14" s="185"/>
      <c r="AD14" s="185"/>
      <c r="AE14" s="185"/>
      <c r="AF14" s="185"/>
      <c r="AG14" s="146"/>
      <c r="AH14" s="146"/>
      <c r="AI14" s="146"/>
      <c r="AJ14" s="146"/>
      <c r="AK14" s="146"/>
      <c r="AL14" s="146"/>
      <c r="AM14" s="146"/>
      <c r="AO14" s="143" t="s">
        <v>275</v>
      </c>
      <c r="AP14" s="143"/>
      <c r="AQ14" s="143"/>
      <c r="AR14" s="143"/>
      <c r="AS14" s="143"/>
      <c r="AT14" s="143"/>
      <c r="AU14" s="143"/>
      <c r="AV14" s="143"/>
      <c r="AW14" s="143"/>
      <c r="AX14" s="143"/>
      <c r="AY14" s="143"/>
      <c r="AZ14" s="143"/>
      <c r="BA14" s="143"/>
      <c r="BB14" s="143"/>
      <c r="BC14" s="144"/>
      <c r="BD14" s="144"/>
      <c r="BE14" s="144"/>
      <c r="BF14" s="144"/>
      <c r="BG14" s="144"/>
      <c r="BH14" s="144"/>
      <c r="BI14" s="144"/>
      <c r="BJ14" s="144"/>
      <c r="BK14" s="144"/>
      <c r="BL14" s="144"/>
      <c r="BM14" s="144"/>
      <c r="BN14" s="186">
        <f t="shared" si="2"/>
        <v>0</v>
      </c>
      <c r="BO14" s="151">
        <f t="shared" si="3"/>
        <v>0</v>
      </c>
      <c r="BP14" s="146"/>
      <c r="BQ14" s="146"/>
      <c r="BR14" s="146"/>
      <c r="BS14" s="146"/>
      <c r="BT14" s="146"/>
      <c r="BU14" s="146"/>
      <c r="BV14" s="146"/>
      <c r="BW14" s="146"/>
      <c r="BX14" s="146"/>
      <c r="BY14" s="146"/>
      <c r="BZ14" s="146"/>
      <c r="CA14" s="146"/>
    </row>
    <row r="15" spans="1:79" x14ac:dyDescent="0.2">
      <c r="A15" s="143" t="s">
        <v>276</v>
      </c>
      <c r="B15" s="143"/>
      <c r="C15" s="143"/>
      <c r="D15" s="143"/>
      <c r="E15" s="143"/>
      <c r="F15" s="143"/>
      <c r="G15" s="143"/>
      <c r="H15" s="143"/>
      <c r="I15" s="143"/>
      <c r="J15" s="143"/>
      <c r="K15" s="143"/>
      <c r="L15" s="143"/>
      <c r="M15" s="143"/>
      <c r="N15" s="143"/>
      <c r="O15" s="144"/>
      <c r="P15" s="144"/>
      <c r="Q15" s="144"/>
      <c r="R15" s="144"/>
      <c r="S15" s="144"/>
      <c r="T15" s="144"/>
      <c r="U15" s="144"/>
      <c r="V15" s="144"/>
      <c r="W15" s="144"/>
      <c r="X15" s="144"/>
      <c r="Y15" s="144"/>
      <c r="Z15" s="186">
        <f t="shared" si="0"/>
        <v>0</v>
      </c>
      <c r="AA15" s="151">
        <f t="shared" si="1"/>
        <v>0</v>
      </c>
      <c r="AB15" s="185"/>
      <c r="AC15" s="185"/>
      <c r="AD15" s="185"/>
      <c r="AE15" s="185"/>
      <c r="AF15" s="185"/>
      <c r="AG15" s="146"/>
      <c r="AH15" s="146"/>
      <c r="AI15" s="146"/>
      <c r="AJ15" s="146"/>
      <c r="AK15" s="146"/>
      <c r="AL15" s="146"/>
      <c r="AM15" s="146"/>
      <c r="AO15" s="143" t="s">
        <v>276</v>
      </c>
      <c r="AP15" s="143"/>
      <c r="AQ15" s="143"/>
      <c r="AR15" s="143"/>
      <c r="AS15" s="143"/>
      <c r="AT15" s="143"/>
      <c r="AU15" s="143"/>
      <c r="AV15" s="143"/>
      <c r="AW15" s="143"/>
      <c r="AX15" s="143"/>
      <c r="AY15" s="143"/>
      <c r="AZ15" s="143"/>
      <c r="BA15" s="143"/>
      <c r="BB15" s="143"/>
      <c r="BC15" s="144"/>
      <c r="BD15" s="144"/>
      <c r="BE15" s="144"/>
      <c r="BF15" s="144"/>
      <c r="BG15" s="144"/>
      <c r="BH15" s="144"/>
      <c r="BI15" s="144"/>
      <c r="BJ15" s="144"/>
      <c r="BK15" s="144"/>
      <c r="BL15" s="144"/>
      <c r="BM15" s="144"/>
      <c r="BN15" s="186">
        <f t="shared" si="2"/>
        <v>0</v>
      </c>
      <c r="BO15" s="151">
        <f t="shared" si="3"/>
        <v>0</v>
      </c>
      <c r="BP15" s="146"/>
      <c r="BQ15" s="146"/>
      <c r="BR15" s="146"/>
      <c r="BS15" s="146"/>
      <c r="BT15" s="146"/>
      <c r="BU15" s="146"/>
      <c r="BV15" s="146"/>
      <c r="BW15" s="146"/>
      <c r="BX15" s="146"/>
      <c r="BY15" s="146"/>
      <c r="BZ15" s="146"/>
      <c r="CA15" s="146"/>
    </row>
    <row r="16" spans="1:79" x14ac:dyDescent="0.2">
      <c r="A16" s="143" t="s">
        <v>277</v>
      </c>
      <c r="B16" s="143"/>
      <c r="C16" s="143"/>
      <c r="D16" s="143"/>
      <c r="E16" s="143"/>
      <c r="F16" s="143"/>
      <c r="G16" s="143"/>
      <c r="H16" s="143"/>
      <c r="I16" s="143"/>
      <c r="J16" s="143"/>
      <c r="K16" s="143"/>
      <c r="L16" s="143"/>
      <c r="M16" s="143"/>
      <c r="N16" s="143"/>
      <c r="O16" s="144"/>
      <c r="P16" s="144"/>
      <c r="Q16" s="144"/>
      <c r="R16" s="144"/>
      <c r="S16" s="144"/>
      <c r="T16" s="144"/>
      <c r="U16" s="144"/>
      <c r="V16" s="144"/>
      <c r="W16" s="144"/>
      <c r="X16" s="144"/>
      <c r="Y16" s="144"/>
      <c r="Z16" s="186">
        <f t="shared" si="0"/>
        <v>0</v>
      </c>
      <c r="AA16" s="151">
        <f t="shared" si="1"/>
        <v>0</v>
      </c>
      <c r="AB16" s="185"/>
      <c r="AC16" s="185"/>
      <c r="AD16" s="185"/>
      <c r="AE16" s="185"/>
      <c r="AF16" s="185"/>
      <c r="AG16" s="146"/>
      <c r="AH16" s="146"/>
      <c r="AI16" s="146"/>
      <c r="AJ16" s="146"/>
      <c r="AK16" s="146"/>
      <c r="AL16" s="146"/>
      <c r="AM16" s="146"/>
      <c r="AO16" s="143" t="s">
        <v>277</v>
      </c>
      <c r="AP16" s="143"/>
      <c r="AQ16" s="143"/>
      <c r="AR16" s="143"/>
      <c r="AS16" s="143"/>
      <c r="AT16" s="143"/>
      <c r="AU16" s="143"/>
      <c r="AV16" s="143"/>
      <c r="AW16" s="143"/>
      <c r="AX16" s="143"/>
      <c r="AY16" s="143"/>
      <c r="AZ16" s="143"/>
      <c r="BA16" s="143"/>
      <c r="BB16" s="143"/>
      <c r="BC16" s="144"/>
      <c r="BD16" s="144"/>
      <c r="BE16" s="144"/>
      <c r="BF16" s="144"/>
      <c r="BG16" s="144"/>
      <c r="BH16" s="144"/>
      <c r="BI16" s="144"/>
      <c r="BJ16" s="144"/>
      <c r="BK16" s="144"/>
      <c r="BL16" s="144"/>
      <c r="BM16" s="144"/>
      <c r="BN16" s="186">
        <f t="shared" si="2"/>
        <v>0</v>
      </c>
      <c r="BO16" s="151">
        <f t="shared" si="3"/>
        <v>0</v>
      </c>
      <c r="BP16" s="146"/>
      <c r="BQ16" s="146"/>
      <c r="BR16" s="146"/>
      <c r="BS16" s="146"/>
      <c r="BT16" s="146"/>
      <c r="BU16" s="146"/>
      <c r="BV16" s="146"/>
      <c r="BW16" s="146"/>
      <c r="BX16" s="146"/>
      <c r="BY16" s="146"/>
      <c r="BZ16" s="146"/>
      <c r="CA16" s="146"/>
    </row>
    <row r="17" spans="1:79" x14ac:dyDescent="0.2">
      <c r="A17" s="143" t="s">
        <v>278</v>
      </c>
      <c r="B17" s="143"/>
      <c r="C17" s="143"/>
      <c r="D17" s="143"/>
      <c r="E17" s="143"/>
      <c r="F17" s="143"/>
      <c r="G17" s="143"/>
      <c r="H17" s="143"/>
      <c r="I17" s="143"/>
      <c r="J17" s="143"/>
      <c r="K17" s="143"/>
      <c r="L17" s="143"/>
      <c r="M17" s="143"/>
      <c r="N17" s="143"/>
      <c r="O17" s="144"/>
      <c r="P17" s="144"/>
      <c r="Q17" s="144"/>
      <c r="R17" s="144"/>
      <c r="S17" s="144"/>
      <c r="T17" s="144"/>
      <c r="U17" s="144"/>
      <c r="V17" s="144"/>
      <c r="W17" s="144"/>
      <c r="X17" s="144"/>
      <c r="Y17" s="144"/>
      <c r="Z17" s="186">
        <f t="shared" si="0"/>
        <v>0</v>
      </c>
      <c r="AA17" s="151">
        <f t="shared" si="1"/>
        <v>0</v>
      </c>
      <c r="AB17" s="185"/>
      <c r="AC17" s="185"/>
      <c r="AD17" s="185"/>
      <c r="AE17" s="185"/>
      <c r="AF17" s="185"/>
      <c r="AG17" s="146"/>
      <c r="AH17" s="146"/>
      <c r="AI17" s="146"/>
      <c r="AJ17" s="146"/>
      <c r="AK17" s="146"/>
      <c r="AL17" s="146"/>
      <c r="AM17" s="146"/>
      <c r="AO17" s="143" t="s">
        <v>278</v>
      </c>
      <c r="AP17" s="143"/>
      <c r="AQ17" s="143"/>
      <c r="AR17" s="143"/>
      <c r="AS17" s="143"/>
      <c r="AT17" s="143"/>
      <c r="AU17" s="143"/>
      <c r="AV17" s="143"/>
      <c r="AW17" s="143"/>
      <c r="AX17" s="143"/>
      <c r="AY17" s="143"/>
      <c r="AZ17" s="143"/>
      <c r="BA17" s="143"/>
      <c r="BB17" s="143"/>
      <c r="BC17" s="144"/>
      <c r="BD17" s="144"/>
      <c r="BE17" s="144"/>
      <c r="BF17" s="144"/>
      <c r="BG17" s="144"/>
      <c r="BH17" s="144"/>
      <c r="BI17" s="144"/>
      <c r="BJ17" s="144"/>
      <c r="BK17" s="144"/>
      <c r="BL17" s="144"/>
      <c r="BM17" s="144"/>
      <c r="BN17" s="186">
        <f t="shared" si="2"/>
        <v>0</v>
      </c>
      <c r="BO17" s="151">
        <f t="shared" si="3"/>
        <v>0</v>
      </c>
      <c r="BP17" s="146"/>
      <c r="BQ17" s="146"/>
      <c r="BR17" s="146"/>
      <c r="BS17" s="146"/>
      <c r="BT17" s="146"/>
      <c r="BU17" s="146"/>
      <c r="BV17" s="146"/>
      <c r="BW17" s="146"/>
      <c r="BX17" s="146"/>
      <c r="BY17" s="146"/>
      <c r="BZ17" s="146"/>
      <c r="CA17" s="146"/>
    </row>
    <row r="18" spans="1:79" x14ac:dyDescent="0.2">
      <c r="A18" s="143" t="s">
        <v>279</v>
      </c>
      <c r="B18" s="143"/>
      <c r="C18" s="143"/>
      <c r="D18" s="143"/>
      <c r="E18" s="143"/>
      <c r="F18" s="143"/>
      <c r="G18" s="143"/>
      <c r="H18" s="143"/>
      <c r="I18" s="143"/>
      <c r="J18" s="143"/>
      <c r="K18" s="143"/>
      <c r="L18" s="143"/>
      <c r="M18" s="143"/>
      <c r="N18" s="143"/>
      <c r="O18" s="144"/>
      <c r="P18" s="144"/>
      <c r="Q18" s="144"/>
      <c r="R18" s="144"/>
      <c r="S18" s="144"/>
      <c r="T18" s="144"/>
      <c r="U18" s="144"/>
      <c r="V18" s="144"/>
      <c r="W18" s="144"/>
      <c r="X18" s="144"/>
      <c r="Y18" s="144"/>
      <c r="Z18" s="186">
        <f t="shared" si="0"/>
        <v>0</v>
      </c>
      <c r="AA18" s="151">
        <f t="shared" si="1"/>
        <v>0</v>
      </c>
      <c r="AB18" s="185"/>
      <c r="AC18" s="185"/>
      <c r="AD18" s="185"/>
      <c r="AE18" s="185"/>
      <c r="AF18" s="185"/>
      <c r="AG18" s="146"/>
      <c r="AH18" s="146"/>
      <c r="AI18" s="146"/>
      <c r="AJ18" s="146"/>
      <c r="AK18" s="146"/>
      <c r="AL18" s="146"/>
      <c r="AM18" s="146"/>
      <c r="AO18" s="143" t="s">
        <v>279</v>
      </c>
      <c r="AP18" s="143"/>
      <c r="AQ18" s="143"/>
      <c r="AR18" s="143"/>
      <c r="AS18" s="143"/>
      <c r="AT18" s="143"/>
      <c r="AU18" s="143"/>
      <c r="AV18" s="143"/>
      <c r="AW18" s="143"/>
      <c r="AX18" s="143"/>
      <c r="AY18" s="143"/>
      <c r="AZ18" s="143"/>
      <c r="BA18" s="143"/>
      <c r="BB18" s="143"/>
      <c r="BC18" s="144"/>
      <c r="BD18" s="144"/>
      <c r="BE18" s="144"/>
      <c r="BF18" s="144"/>
      <c r="BG18" s="144"/>
      <c r="BH18" s="144"/>
      <c r="BI18" s="144"/>
      <c r="BJ18" s="144"/>
      <c r="BK18" s="144"/>
      <c r="BL18" s="144"/>
      <c r="BM18" s="144"/>
      <c r="BN18" s="186">
        <f t="shared" si="2"/>
        <v>0</v>
      </c>
      <c r="BO18" s="151">
        <f t="shared" si="3"/>
        <v>0</v>
      </c>
      <c r="BP18" s="146"/>
      <c r="BQ18" s="146"/>
      <c r="BR18" s="146"/>
      <c r="BS18" s="146"/>
      <c r="BT18" s="146"/>
      <c r="BU18" s="146"/>
      <c r="BV18" s="146"/>
      <c r="BW18" s="146"/>
      <c r="BX18" s="146"/>
      <c r="BY18" s="146"/>
      <c r="BZ18" s="146"/>
      <c r="CA18" s="146"/>
    </row>
    <row r="19" spans="1:79" x14ac:dyDescent="0.2">
      <c r="A19" s="143" t="s">
        <v>280</v>
      </c>
      <c r="B19" s="143"/>
      <c r="C19" s="143"/>
      <c r="D19" s="143"/>
      <c r="E19" s="143"/>
      <c r="F19" s="143"/>
      <c r="G19" s="143"/>
      <c r="H19" s="143"/>
      <c r="I19" s="143"/>
      <c r="J19" s="143"/>
      <c r="K19" s="143"/>
      <c r="L19" s="143"/>
      <c r="M19" s="143"/>
      <c r="N19" s="143"/>
      <c r="O19" s="144"/>
      <c r="P19" s="144"/>
      <c r="Q19" s="144"/>
      <c r="R19" s="144"/>
      <c r="S19" s="144"/>
      <c r="T19" s="144"/>
      <c r="U19" s="144"/>
      <c r="V19" s="144"/>
      <c r="W19" s="144"/>
      <c r="X19" s="144"/>
      <c r="Y19" s="144"/>
      <c r="Z19" s="186">
        <f t="shared" si="0"/>
        <v>0</v>
      </c>
      <c r="AA19" s="151">
        <f t="shared" si="1"/>
        <v>0</v>
      </c>
      <c r="AB19" s="185"/>
      <c r="AC19" s="185"/>
      <c r="AD19" s="185"/>
      <c r="AE19" s="185"/>
      <c r="AF19" s="185"/>
      <c r="AG19" s="146"/>
      <c r="AH19" s="146"/>
      <c r="AI19" s="146"/>
      <c r="AJ19" s="146"/>
      <c r="AK19" s="146"/>
      <c r="AL19" s="146"/>
      <c r="AM19" s="146"/>
      <c r="AO19" s="143" t="s">
        <v>280</v>
      </c>
      <c r="AP19" s="143"/>
      <c r="AQ19" s="143"/>
      <c r="AR19" s="143"/>
      <c r="AS19" s="143"/>
      <c r="AT19" s="143"/>
      <c r="AU19" s="143"/>
      <c r="AV19" s="143"/>
      <c r="AW19" s="143"/>
      <c r="AX19" s="143"/>
      <c r="AY19" s="143"/>
      <c r="AZ19" s="143"/>
      <c r="BA19" s="143"/>
      <c r="BB19" s="143"/>
      <c r="BC19" s="144"/>
      <c r="BD19" s="144"/>
      <c r="BE19" s="144"/>
      <c r="BF19" s="144"/>
      <c r="BG19" s="144"/>
      <c r="BH19" s="144"/>
      <c r="BI19" s="144"/>
      <c r="BJ19" s="144"/>
      <c r="BK19" s="144"/>
      <c r="BL19" s="144"/>
      <c r="BM19" s="144"/>
      <c r="BN19" s="186">
        <f t="shared" si="2"/>
        <v>0</v>
      </c>
      <c r="BO19" s="151">
        <f t="shared" si="3"/>
        <v>0</v>
      </c>
      <c r="BP19" s="146"/>
      <c r="BQ19" s="146"/>
      <c r="BR19" s="146"/>
      <c r="BS19" s="146"/>
      <c r="BT19" s="146"/>
      <c r="BU19" s="146"/>
      <c r="BV19" s="146"/>
      <c r="BW19" s="146"/>
      <c r="BX19" s="146"/>
      <c r="BY19" s="146"/>
      <c r="BZ19" s="146"/>
      <c r="CA19" s="146"/>
    </row>
    <row r="20" spans="1:79" x14ac:dyDescent="0.2">
      <c r="A20" s="143" t="s">
        <v>281</v>
      </c>
      <c r="B20" s="143"/>
      <c r="C20" s="143"/>
      <c r="D20" s="143"/>
      <c r="E20" s="143"/>
      <c r="F20" s="143"/>
      <c r="G20" s="143"/>
      <c r="H20" s="143"/>
      <c r="I20" s="143"/>
      <c r="J20" s="143"/>
      <c r="K20" s="143"/>
      <c r="L20" s="143"/>
      <c r="M20" s="143"/>
      <c r="N20" s="143"/>
      <c r="O20" s="144"/>
      <c r="P20" s="144"/>
      <c r="Q20" s="144"/>
      <c r="R20" s="144"/>
      <c r="S20" s="144"/>
      <c r="T20" s="144"/>
      <c r="U20" s="144"/>
      <c r="V20" s="144"/>
      <c r="W20" s="144"/>
      <c r="X20" s="144"/>
      <c r="Y20" s="144"/>
      <c r="Z20" s="186">
        <f t="shared" si="0"/>
        <v>0</v>
      </c>
      <c r="AA20" s="151">
        <f t="shared" si="1"/>
        <v>0</v>
      </c>
      <c r="AB20" s="185"/>
      <c r="AC20" s="185"/>
      <c r="AD20" s="185"/>
      <c r="AE20" s="185"/>
      <c r="AF20" s="185"/>
      <c r="AG20" s="146"/>
      <c r="AH20" s="146"/>
      <c r="AI20" s="146"/>
      <c r="AJ20" s="146"/>
      <c r="AK20" s="146"/>
      <c r="AL20" s="146"/>
      <c r="AM20" s="146"/>
      <c r="AO20" s="143" t="s">
        <v>281</v>
      </c>
      <c r="AP20" s="143"/>
      <c r="AQ20" s="143"/>
      <c r="AR20" s="143"/>
      <c r="AS20" s="143"/>
      <c r="AT20" s="143"/>
      <c r="AU20" s="143"/>
      <c r="AV20" s="143"/>
      <c r="AW20" s="143"/>
      <c r="AX20" s="143"/>
      <c r="AY20" s="143"/>
      <c r="AZ20" s="143"/>
      <c r="BA20" s="143"/>
      <c r="BB20" s="143"/>
      <c r="BC20" s="144"/>
      <c r="BD20" s="144"/>
      <c r="BE20" s="144"/>
      <c r="BF20" s="144"/>
      <c r="BG20" s="144"/>
      <c r="BH20" s="144"/>
      <c r="BI20" s="144"/>
      <c r="BJ20" s="144"/>
      <c r="BK20" s="144"/>
      <c r="BL20" s="144"/>
      <c r="BM20" s="144"/>
      <c r="BN20" s="186">
        <f t="shared" si="2"/>
        <v>0</v>
      </c>
      <c r="BO20" s="151">
        <f t="shared" si="3"/>
        <v>0</v>
      </c>
      <c r="BP20" s="146"/>
      <c r="BQ20" s="146"/>
      <c r="BR20" s="146"/>
      <c r="BS20" s="146"/>
      <c r="BT20" s="146"/>
      <c r="BU20" s="146"/>
      <c r="BV20" s="146"/>
      <c r="BW20" s="146"/>
      <c r="BX20" s="146"/>
      <c r="BY20" s="146"/>
      <c r="BZ20" s="146"/>
      <c r="CA20" s="146"/>
    </row>
    <row r="21" spans="1:79" x14ac:dyDescent="0.2">
      <c r="A21" s="143" t="s">
        <v>282</v>
      </c>
      <c r="B21" s="143"/>
      <c r="C21" s="143"/>
      <c r="D21" s="143"/>
      <c r="E21" s="143"/>
      <c r="F21" s="143"/>
      <c r="G21" s="143"/>
      <c r="H21" s="143"/>
      <c r="I21" s="143"/>
      <c r="J21" s="143"/>
      <c r="K21" s="143"/>
      <c r="L21" s="143"/>
      <c r="M21" s="143"/>
      <c r="N21" s="143"/>
      <c r="O21" s="144"/>
      <c r="P21" s="144"/>
      <c r="Q21" s="144"/>
      <c r="R21" s="144"/>
      <c r="S21" s="144"/>
      <c r="T21" s="144"/>
      <c r="U21" s="144"/>
      <c r="V21" s="144"/>
      <c r="W21" s="144"/>
      <c r="X21" s="144"/>
      <c r="Y21" s="144"/>
      <c r="Z21" s="186">
        <f t="shared" si="0"/>
        <v>0</v>
      </c>
      <c r="AA21" s="151">
        <f t="shared" si="1"/>
        <v>0</v>
      </c>
      <c r="AB21" s="185"/>
      <c r="AC21" s="185"/>
      <c r="AD21" s="185"/>
      <c r="AE21" s="185"/>
      <c r="AF21" s="185"/>
      <c r="AG21" s="146"/>
      <c r="AH21" s="146"/>
      <c r="AI21" s="146"/>
      <c r="AJ21" s="146"/>
      <c r="AK21" s="146"/>
      <c r="AL21" s="146"/>
      <c r="AM21" s="146"/>
      <c r="AO21" s="143" t="s">
        <v>282</v>
      </c>
      <c r="AP21" s="143"/>
      <c r="AQ21" s="143"/>
      <c r="AR21" s="143"/>
      <c r="AS21" s="143"/>
      <c r="AT21" s="143"/>
      <c r="AU21" s="143"/>
      <c r="AV21" s="143"/>
      <c r="AW21" s="143"/>
      <c r="AX21" s="143"/>
      <c r="AY21" s="143"/>
      <c r="AZ21" s="143"/>
      <c r="BA21" s="143"/>
      <c r="BB21" s="143"/>
      <c r="BC21" s="144"/>
      <c r="BD21" s="144"/>
      <c r="BE21" s="144"/>
      <c r="BF21" s="144"/>
      <c r="BG21" s="144"/>
      <c r="BH21" s="144"/>
      <c r="BI21" s="144"/>
      <c r="BJ21" s="144"/>
      <c r="BK21" s="144"/>
      <c r="BL21" s="144"/>
      <c r="BM21" s="144"/>
      <c r="BN21" s="186">
        <f t="shared" si="2"/>
        <v>0</v>
      </c>
      <c r="BO21" s="151">
        <f t="shared" si="3"/>
        <v>0</v>
      </c>
      <c r="BP21" s="146"/>
      <c r="BQ21" s="146"/>
      <c r="BR21" s="146"/>
      <c r="BS21" s="146"/>
      <c r="BT21" s="146"/>
      <c r="BU21" s="146"/>
      <c r="BV21" s="146"/>
      <c r="BW21" s="146"/>
      <c r="BX21" s="146"/>
      <c r="BY21" s="146"/>
      <c r="BZ21" s="146"/>
      <c r="CA21" s="146"/>
    </row>
    <row r="22" spans="1:79" x14ac:dyDescent="0.2">
      <c r="A22" s="143" t="s">
        <v>283</v>
      </c>
      <c r="B22" s="143"/>
      <c r="C22" s="143"/>
      <c r="D22" s="143"/>
      <c r="E22" s="143"/>
      <c r="F22" s="143"/>
      <c r="G22" s="143"/>
      <c r="H22" s="143"/>
      <c r="I22" s="143"/>
      <c r="J22" s="143"/>
      <c r="K22" s="143"/>
      <c r="L22" s="143"/>
      <c r="M22" s="143"/>
      <c r="N22" s="143"/>
      <c r="O22" s="144"/>
      <c r="P22" s="144"/>
      <c r="Q22" s="144"/>
      <c r="R22" s="144"/>
      <c r="S22" s="144"/>
      <c r="T22" s="144"/>
      <c r="U22" s="144"/>
      <c r="V22" s="144"/>
      <c r="W22" s="144"/>
      <c r="X22" s="144"/>
      <c r="Y22" s="144"/>
      <c r="Z22" s="186">
        <f t="shared" si="0"/>
        <v>0</v>
      </c>
      <c r="AA22" s="151">
        <f t="shared" si="1"/>
        <v>0</v>
      </c>
      <c r="AB22" s="185"/>
      <c r="AC22" s="185"/>
      <c r="AD22" s="185"/>
      <c r="AE22" s="185"/>
      <c r="AF22" s="185"/>
      <c r="AG22" s="146"/>
      <c r="AH22" s="146"/>
      <c r="AI22" s="146"/>
      <c r="AJ22" s="146"/>
      <c r="AK22" s="146"/>
      <c r="AL22" s="146"/>
      <c r="AM22" s="146"/>
      <c r="AO22" s="143" t="s">
        <v>283</v>
      </c>
      <c r="AP22" s="143"/>
      <c r="AQ22" s="143"/>
      <c r="AR22" s="143"/>
      <c r="AS22" s="143"/>
      <c r="AT22" s="143"/>
      <c r="AU22" s="143"/>
      <c r="AV22" s="143"/>
      <c r="AW22" s="143"/>
      <c r="AX22" s="143"/>
      <c r="AY22" s="143"/>
      <c r="AZ22" s="143"/>
      <c r="BA22" s="143"/>
      <c r="BB22" s="143"/>
      <c r="BC22" s="144"/>
      <c r="BD22" s="144"/>
      <c r="BE22" s="144"/>
      <c r="BF22" s="144"/>
      <c r="BG22" s="144"/>
      <c r="BH22" s="144"/>
      <c r="BI22" s="144"/>
      <c r="BJ22" s="144"/>
      <c r="BK22" s="144"/>
      <c r="BL22" s="144"/>
      <c r="BM22" s="144"/>
      <c r="BN22" s="186">
        <f t="shared" si="2"/>
        <v>0</v>
      </c>
      <c r="BO22" s="151">
        <f t="shared" si="3"/>
        <v>0</v>
      </c>
      <c r="BP22" s="146"/>
      <c r="BQ22" s="146"/>
      <c r="BR22" s="146"/>
      <c r="BS22" s="146"/>
      <c r="BT22" s="146"/>
      <c r="BU22" s="146"/>
      <c r="BV22" s="146"/>
      <c r="BW22" s="146"/>
      <c r="BX22" s="146"/>
      <c r="BY22" s="146"/>
      <c r="BZ22" s="146"/>
      <c r="CA22" s="146"/>
    </row>
    <row r="23" spans="1:79" x14ac:dyDescent="0.2">
      <c r="A23" s="143" t="s">
        <v>284</v>
      </c>
      <c r="B23" s="143"/>
      <c r="C23" s="143"/>
      <c r="D23" s="143"/>
      <c r="E23" s="143"/>
      <c r="F23" s="143"/>
      <c r="G23" s="143"/>
      <c r="H23" s="143"/>
      <c r="I23" s="143"/>
      <c r="J23" s="143"/>
      <c r="K23" s="143"/>
      <c r="L23" s="143"/>
      <c r="M23" s="143"/>
      <c r="N23" s="143"/>
      <c r="O23" s="144"/>
      <c r="P23" s="144"/>
      <c r="Q23" s="144"/>
      <c r="R23" s="144"/>
      <c r="S23" s="144"/>
      <c r="T23" s="144"/>
      <c r="U23" s="144"/>
      <c r="V23" s="144"/>
      <c r="W23" s="144"/>
      <c r="X23" s="144"/>
      <c r="Y23" s="144"/>
      <c r="Z23" s="186">
        <f t="shared" si="0"/>
        <v>0</v>
      </c>
      <c r="AA23" s="151">
        <f t="shared" si="1"/>
        <v>0</v>
      </c>
      <c r="AB23" s="185"/>
      <c r="AC23" s="185"/>
      <c r="AD23" s="185"/>
      <c r="AE23" s="185"/>
      <c r="AF23" s="185"/>
      <c r="AG23" s="146"/>
      <c r="AH23" s="146"/>
      <c r="AI23" s="146"/>
      <c r="AJ23" s="146"/>
      <c r="AK23" s="146"/>
      <c r="AL23" s="146"/>
      <c r="AM23" s="146"/>
      <c r="AO23" s="143" t="s">
        <v>284</v>
      </c>
      <c r="AP23" s="143"/>
      <c r="AQ23" s="143"/>
      <c r="AR23" s="143"/>
      <c r="AS23" s="143"/>
      <c r="AT23" s="143"/>
      <c r="AU23" s="143"/>
      <c r="AV23" s="143"/>
      <c r="AW23" s="143"/>
      <c r="AX23" s="143"/>
      <c r="AY23" s="143"/>
      <c r="AZ23" s="143"/>
      <c r="BA23" s="143"/>
      <c r="BB23" s="143"/>
      <c r="BC23" s="144"/>
      <c r="BD23" s="144"/>
      <c r="BE23" s="144"/>
      <c r="BF23" s="144"/>
      <c r="BG23" s="144"/>
      <c r="BH23" s="144"/>
      <c r="BI23" s="144"/>
      <c r="BJ23" s="144"/>
      <c r="BK23" s="144"/>
      <c r="BL23" s="144"/>
      <c r="BM23" s="144"/>
      <c r="BN23" s="186">
        <f t="shared" si="2"/>
        <v>0</v>
      </c>
      <c r="BO23" s="151">
        <f t="shared" si="3"/>
        <v>0</v>
      </c>
      <c r="BP23" s="146"/>
      <c r="BQ23" s="146"/>
      <c r="BR23" s="146"/>
      <c r="BS23" s="146"/>
      <c r="BT23" s="146"/>
      <c r="BU23" s="146"/>
      <c r="BV23" s="146"/>
      <c r="BW23" s="146"/>
      <c r="BX23" s="146"/>
      <c r="BY23" s="146"/>
      <c r="BZ23" s="146"/>
      <c r="CA23" s="146"/>
    </row>
    <row r="24" spans="1:79" x14ac:dyDescent="0.2">
      <c r="A24" s="143" t="s">
        <v>285</v>
      </c>
      <c r="B24" s="143"/>
      <c r="C24" s="143"/>
      <c r="D24" s="143"/>
      <c r="E24" s="143"/>
      <c r="F24" s="143"/>
      <c r="G24" s="143"/>
      <c r="H24" s="143"/>
      <c r="I24" s="143"/>
      <c r="J24" s="143"/>
      <c r="K24" s="143"/>
      <c r="L24" s="143"/>
      <c r="M24" s="143"/>
      <c r="N24" s="143"/>
      <c r="O24" s="144"/>
      <c r="P24" s="144"/>
      <c r="Q24" s="144"/>
      <c r="R24" s="144"/>
      <c r="S24" s="144"/>
      <c r="T24" s="144"/>
      <c r="U24" s="144"/>
      <c r="V24" s="144"/>
      <c r="W24" s="144"/>
      <c r="X24" s="144"/>
      <c r="Y24" s="144"/>
      <c r="Z24" s="186">
        <f t="shared" si="0"/>
        <v>0</v>
      </c>
      <c r="AA24" s="151">
        <f t="shared" si="1"/>
        <v>0</v>
      </c>
      <c r="AB24" s="185"/>
      <c r="AC24" s="185"/>
      <c r="AD24" s="185"/>
      <c r="AE24" s="185"/>
      <c r="AF24" s="185"/>
      <c r="AG24" s="146"/>
      <c r="AH24" s="146"/>
      <c r="AI24" s="146"/>
      <c r="AJ24" s="146"/>
      <c r="AK24" s="146"/>
      <c r="AL24" s="146"/>
      <c r="AM24" s="146"/>
      <c r="AO24" s="143" t="s">
        <v>285</v>
      </c>
      <c r="AP24" s="143"/>
      <c r="AQ24" s="143"/>
      <c r="AR24" s="143"/>
      <c r="AS24" s="143"/>
      <c r="AT24" s="143"/>
      <c r="AU24" s="143"/>
      <c r="AV24" s="143"/>
      <c r="AW24" s="143"/>
      <c r="AX24" s="143"/>
      <c r="AY24" s="143"/>
      <c r="AZ24" s="143"/>
      <c r="BA24" s="143"/>
      <c r="BB24" s="143"/>
      <c r="BC24" s="144"/>
      <c r="BD24" s="144"/>
      <c r="BE24" s="144"/>
      <c r="BF24" s="144"/>
      <c r="BG24" s="144"/>
      <c r="BH24" s="144"/>
      <c r="BI24" s="144"/>
      <c r="BJ24" s="144"/>
      <c r="BK24" s="144"/>
      <c r="BL24" s="144"/>
      <c r="BM24" s="144"/>
      <c r="BN24" s="186">
        <f t="shared" si="2"/>
        <v>0</v>
      </c>
      <c r="BO24" s="151">
        <f t="shared" si="3"/>
        <v>0</v>
      </c>
      <c r="BP24" s="146"/>
      <c r="BQ24" s="146"/>
      <c r="BR24" s="146"/>
      <c r="BS24" s="146"/>
      <c r="BT24" s="146"/>
      <c r="BU24" s="146"/>
      <c r="BV24" s="146"/>
      <c r="BW24" s="146"/>
      <c r="BX24" s="146"/>
      <c r="BY24" s="146"/>
      <c r="BZ24" s="146"/>
      <c r="CA24" s="146"/>
    </row>
    <row r="25" spans="1:79" x14ac:dyDescent="0.2">
      <c r="A25" s="143" t="s">
        <v>286</v>
      </c>
      <c r="B25" s="143"/>
      <c r="C25" s="143"/>
      <c r="D25" s="143"/>
      <c r="E25" s="143"/>
      <c r="F25" s="143"/>
      <c r="G25" s="143"/>
      <c r="H25" s="143"/>
      <c r="I25" s="143"/>
      <c r="J25" s="143"/>
      <c r="K25" s="143"/>
      <c r="L25" s="143"/>
      <c r="M25" s="143"/>
      <c r="N25" s="143"/>
      <c r="O25" s="144"/>
      <c r="P25" s="144"/>
      <c r="Q25" s="144"/>
      <c r="R25" s="144"/>
      <c r="S25" s="144"/>
      <c r="T25" s="144"/>
      <c r="U25" s="144"/>
      <c r="V25" s="144"/>
      <c r="W25" s="144"/>
      <c r="X25" s="144"/>
      <c r="Y25" s="144"/>
      <c r="Z25" s="186">
        <f t="shared" si="0"/>
        <v>0</v>
      </c>
      <c r="AA25" s="151">
        <f t="shared" si="1"/>
        <v>0</v>
      </c>
      <c r="AB25" s="185"/>
      <c r="AC25" s="185"/>
      <c r="AD25" s="185"/>
      <c r="AE25" s="185"/>
      <c r="AF25" s="185"/>
      <c r="AG25" s="146"/>
      <c r="AH25" s="146"/>
      <c r="AI25" s="146"/>
      <c r="AJ25" s="146"/>
      <c r="AK25" s="146"/>
      <c r="AL25" s="146"/>
      <c r="AM25" s="146"/>
      <c r="AO25" s="143" t="s">
        <v>286</v>
      </c>
      <c r="AP25" s="143"/>
      <c r="AQ25" s="143"/>
      <c r="AR25" s="143"/>
      <c r="AS25" s="143"/>
      <c r="AT25" s="143"/>
      <c r="AU25" s="143"/>
      <c r="AV25" s="143"/>
      <c r="AW25" s="143"/>
      <c r="AX25" s="143"/>
      <c r="AY25" s="143"/>
      <c r="AZ25" s="143"/>
      <c r="BA25" s="143"/>
      <c r="BB25" s="143"/>
      <c r="BC25" s="144"/>
      <c r="BD25" s="144"/>
      <c r="BE25" s="144"/>
      <c r="BF25" s="144"/>
      <c r="BG25" s="144"/>
      <c r="BH25" s="144"/>
      <c r="BI25" s="144"/>
      <c r="BJ25" s="144"/>
      <c r="BK25" s="144"/>
      <c r="BL25" s="144"/>
      <c r="BM25" s="144"/>
      <c r="BN25" s="186">
        <f t="shared" si="2"/>
        <v>0</v>
      </c>
      <c r="BO25" s="151">
        <f t="shared" si="3"/>
        <v>0</v>
      </c>
      <c r="BP25" s="146"/>
      <c r="BQ25" s="146"/>
      <c r="BR25" s="146"/>
      <c r="BS25" s="146"/>
      <c r="BT25" s="146"/>
      <c r="BU25" s="146"/>
      <c r="BV25" s="146"/>
      <c r="BW25" s="146"/>
      <c r="BX25" s="146"/>
      <c r="BY25" s="146"/>
      <c r="BZ25" s="146"/>
      <c r="CA25" s="146"/>
    </row>
    <row r="26" spans="1:79" x14ac:dyDescent="0.2">
      <c r="A26" s="143" t="s">
        <v>287</v>
      </c>
      <c r="B26" s="143"/>
      <c r="C26" s="143"/>
      <c r="D26" s="143"/>
      <c r="E26" s="143"/>
      <c r="F26" s="143"/>
      <c r="G26" s="143"/>
      <c r="H26" s="143"/>
      <c r="I26" s="143"/>
      <c r="J26" s="143"/>
      <c r="K26" s="143"/>
      <c r="L26" s="143"/>
      <c r="M26" s="143"/>
      <c r="N26" s="143"/>
      <c r="O26" s="144"/>
      <c r="P26" s="144"/>
      <c r="Q26" s="144"/>
      <c r="R26" s="144"/>
      <c r="S26" s="144"/>
      <c r="T26" s="144"/>
      <c r="U26" s="144"/>
      <c r="V26" s="144"/>
      <c r="W26" s="144"/>
      <c r="X26" s="144"/>
      <c r="Y26" s="144"/>
      <c r="Z26" s="186">
        <f t="shared" si="0"/>
        <v>0</v>
      </c>
      <c r="AA26" s="151">
        <f t="shared" si="1"/>
        <v>0</v>
      </c>
      <c r="AB26" s="185"/>
      <c r="AC26" s="185"/>
      <c r="AD26" s="185"/>
      <c r="AE26" s="185"/>
      <c r="AF26" s="185"/>
      <c r="AG26" s="146"/>
      <c r="AH26" s="146"/>
      <c r="AI26" s="146"/>
      <c r="AJ26" s="146"/>
      <c r="AK26" s="146"/>
      <c r="AL26" s="146"/>
      <c r="AM26" s="146"/>
      <c r="AO26" s="143" t="s">
        <v>287</v>
      </c>
      <c r="AP26" s="143"/>
      <c r="AQ26" s="143"/>
      <c r="AR26" s="143"/>
      <c r="AS26" s="143"/>
      <c r="AT26" s="143"/>
      <c r="AU26" s="143"/>
      <c r="AV26" s="143"/>
      <c r="AW26" s="143"/>
      <c r="AX26" s="143"/>
      <c r="AY26" s="143"/>
      <c r="AZ26" s="143"/>
      <c r="BA26" s="143"/>
      <c r="BB26" s="143"/>
      <c r="BC26" s="144"/>
      <c r="BD26" s="144"/>
      <c r="BE26" s="144"/>
      <c r="BF26" s="144"/>
      <c r="BG26" s="144"/>
      <c r="BH26" s="144"/>
      <c r="BI26" s="144"/>
      <c r="BJ26" s="144"/>
      <c r="BK26" s="144"/>
      <c r="BL26" s="144"/>
      <c r="BM26" s="144"/>
      <c r="BN26" s="186">
        <f t="shared" si="2"/>
        <v>0</v>
      </c>
      <c r="BO26" s="151">
        <f t="shared" si="3"/>
        <v>0</v>
      </c>
      <c r="BP26" s="146"/>
      <c r="BQ26" s="146"/>
      <c r="BR26" s="146"/>
      <c r="BS26" s="146"/>
      <c r="BT26" s="146"/>
      <c r="BU26" s="146"/>
      <c r="BV26" s="146"/>
      <c r="BW26" s="146"/>
      <c r="BX26" s="146"/>
      <c r="BY26" s="146"/>
      <c r="BZ26" s="146"/>
      <c r="CA26" s="146"/>
    </row>
    <row r="27" spans="1:79" x14ac:dyDescent="0.2">
      <c r="A27" s="143" t="s">
        <v>288</v>
      </c>
      <c r="B27" s="143"/>
      <c r="C27" s="143"/>
      <c r="D27" s="143"/>
      <c r="E27" s="143"/>
      <c r="F27" s="143"/>
      <c r="G27" s="143"/>
      <c r="H27" s="143"/>
      <c r="I27" s="143"/>
      <c r="J27" s="143"/>
      <c r="K27" s="143"/>
      <c r="L27" s="143"/>
      <c r="M27" s="143"/>
      <c r="N27" s="143"/>
      <c r="O27" s="144"/>
      <c r="P27" s="144"/>
      <c r="Q27" s="144"/>
      <c r="R27" s="144"/>
      <c r="S27" s="144"/>
      <c r="T27" s="144"/>
      <c r="U27" s="144"/>
      <c r="V27" s="144"/>
      <c r="W27" s="144"/>
      <c r="X27" s="144"/>
      <c r="Y27" s="144"/>
      <c r="Z27" s="186">
        <f t="shared" si="0"/>
        <v>0</v>
      </c>
      <c r="AA27" s="151">
        <f t="shared" si="1"/>
        <v>0</v>
      </c>
      <c r="AB27" s="185"/>
      <c r="AC27" s="185"/>
      <c r="AD27" s="185"/>
      <c r="AE27" s="185"/>
      <c r="AF27" s="185"/>
      <c r="AG27" s="146"/>
      <c r="AH27" s="146"/>
      <c r="AI27" s="146"/>
      <c r="AJ27" s="146"/>
      <c r="AK27" s="146"/>
      <c r="AL27" s="146"/>
      <c r="AM27" s="146"/>
      <c r="AO27" s="143" t="s">
        <v>288</v>
      </c>
      <c r="AP27" s="143"/>
      <c r="AQ27" s="143"/>
      <c r="AR27" s="143"/>
      <c r="AS27" s="143"/>
      <c r="AT27" s="143"/>
      <c r="AU27" s="143"/>
      <c r="AV27" s="143"/>
      <c r="AW27" s="143"/>
      <c r="AX27" s="143"/>
      <c r="AY27" s="143"/>
      <c r="AZ27" s="143"/>
      <c r="BA27" s="143"/>
      <c r="BB27" s="143"/>
      <c r="BC27" s="144"/>
      <c r="BD27" s="144"/>
      <c r="BE27" s="144"/>
      <c r="BF27" s="144"/>
      <c r="BG27" s="144"/>
      <c r="BH27" s="144"/>
      <c r="BI27" s="144"/>
      <c r="BJ27" s="144"/>
      <c r="BK27" s="144"/>
      <c r="BL27" s="144"/>
      <c r="BM27" s="144"/>
      <c r="BN27" s="186">
        <f t="shared" si="2"/>
        <v>0</v>
      </c>
      <c r="BO27" s="151">
        <f t="shared" si="3"/>
        <v>0</v>
      </c>
      <c r="BP27" s="146"/>
      <c r="BQ27" s="146"/>
      <c r="BR27" s="146"/>
      <c r="BS27" s="146"/>
      <c r="BT27" s="146"/>
      <c r="BU27" s="146"/>
      <c r="BV27" s="146"/>
      <c r="BW27" s="146"/>
      <c r="BX27" s="146"/>
      <c r="BY27" s="146"/>
      <c r="BZ27" s="146"/>
      <c r="CA27" s="146"/>
    </row>
    <row r="28" spans="1:79" x14ac:dyDescent="0.2">
      <c r="A28" s="143" t="s">
        <v>289</v>
      </c>
      <c r="B28" s="143"/>
      <c r="C28" s="143"/>
      <c r="D28" s="143"/>
      <c r="E28" s="143"/>
      <c r="F28" s="143"/>
      <c r="G28" s="143"/>
      <c r="H28" s="143"/>
      <c r="I28" s="143"/>
      <c r="J28" s="143"/>
      <c r="K28" s="143"/>
      <c r="L28" s="143"/>
      <c r="M28" s="143"/>
      <c r="N28" s="143"/>
      <c r="O28" s="144"/>
      <c r="P28" s="144"/>
      <c r="Q28" s="144"/>
      <c r="R28" s="144"/>
      <c r="S28" s="144"/>
      <c r="T28" s="144"/>
      <c r="U28" s="144"/>
      <c r="V28" s="144"/>
      <c r="W28" s="144"/>
      <c r="X28" s="144"/>
      <c r="Y28" s="144"/>
      <c r="Z28" s="186">
        <f t="shared" si="0"/>
        <v>0</v>
      </c>
      <c r="AA28" s="151">
        <f t="shared" si="1"/>
        <v>0</v>
      </c>
      <c r="AB28" s="185"/>
      <c r="AC28" s="185"/>
      <c r="AD28" s="185"/>
      <c r="AE28" s="185"/>
      <c r="AF28" s="185"/>
      <c r="AG28" s="146"/>
      <c r="AH28" s="146"/>
      <c r="AI28" s="146"/>
      <c r="AJ28" s="146"/>
      <c r="AK28" s="146"/>
      <c r="AL28" s="146"/>
      <c r="AM28" s="146"/>
      <c r="AO28" s="143" t="s">
        <v>289</v>
      </c>
      <c r="AP28" s="143"/>
      <c r="AQ28" s="143"/>
      <c r="AR28" s="143"/>
      <c r="AS28" s="143"/>
      <c r="AT28" s="143"/>
      <c r="AU28" s="143"/>
      <c r="AV28" s="143"/>
      <c r="AW28" s="143"/>
      <c r="AX28" s="143"/>
      <c r="AY28" s="143"/>
      <c r="AZ28" s="143"/>
      <c r="BA28" s="143"/>
      <c r="BB28" s="143"/>
      <c r="BC28" s="144"/>
      <c r="BD28" s="144"/>
      <c r="BE28" s="144"/>
      <c r="BF28" s="144"/>
      <c r="BG28" s="144"/>
      <c r="BH28" s="144"/>
      <c r="BI28" s="144"/>
      <c r="BJ28" s="144"/>
      <c r="BK28" s="144"/>
      <c r="BL28" s="144"/>
      <c r="BM28" s="144"/>
      <c r="BN28" s="186">
        <f t="shared" si="2"/>
        <v>0</v>
      </c>
      <c r="BO28" s="151">
        <f t="shared" si="3"/>
        <v>0</v>
      </c>
      <c r="BP28" s="146"/>
      <c r="BQ28" s="146"/>
      <c r="BR28" s="146"/>
      <c r="BS28" s="146"/>
      <c r="BT28" s="146"/>
      <c r="BU28" s="146"/>
      <c r="BV28" s="146"/>
      <c r="BW28" s="146"/>
      <c r="BX28" s="146"/>
      <c r="BY28" s="146"/>
      <c r="BZ28" s="146"/>
      <c r="CA28" s="146"/>
    </row>
    <row r="29" spans="1:79" x14ac:dyDescent="0.2">
      <c r="A29" s="143" t="s">
        <v>290</v>
      </c>
      <c r="B29" s="143"/>
      <c r="C29" s="143"/>
      <c r="D29" s="143"/>
      <c r="E29" s="143"/>
      <c r="F29" s="143"/>
      <c r="G29" s="143"/>
      <c r="H29" s="143"/>
      <c r="I29" s="143"/>
      <c r="J29" s="143"/>
      <c r="K29" s="143"/>
      <c r="L29" s="143"/>
      <c r="M29" s="143"/>
      <c r="N29" s="143"/>
      <c r="O29" s="144"/>
      <c r="P29" s="144"/>
      <c r="Q29" s="144"/>
      <c r="R29" s="144"/>
      <c r="S29" s="144"/>
      <c r="T29" s="144"/>
      <c r="U29" s="144"/>
      <c r="V29" s="144"/>
      <c r="W29" s="144"/>
      <c r="X29" s="144"/>
      <c r="Y29" s="144"/>
      <c r="Z29" s="186">
        <f t="shared" si="0"/>
        <v>0</v>
      </c>
      <c r="AA29" s="151">
        <f t="shared" si="1"/>
        <v>0</v>
      </c>
      <c r="AB29" s="185"/>
      <c r="AC29" s="185"/>
      <c r="AD29" s="185"/>
      <c r="AE29" s="185"/>
      <c r="AF29" s="185"/>
      <c r="AG29" s="146"/>
      <c r="AH29" s="146"/>
      <c r="AI29" s="146"/>
      <c r="AJ29" s="146"/>
      <c r="AK29" s="146"/>
      <c r="AL29" s="146"/>
      <c r="AM29" s="146"/>
      <c r="AO29" s="143" t="s">
        <v>290</v>
      </c>
      <c r="AP29" s="143"/>
      <c r="AQ29" s="143"/>
      <c r="AR29" s="143"/>
      <c r="AS29" s="143"/>
      <c r="AT29" s="143"/>
      <c r="AU29" s="143"/>
      <c r="AV29" s="143"/>
      <c r="AW29" s="143"/>
      <c r="AX29" s="143"/>
      <c r="AY29" s="143"/>
      <c r="AZ29" s="143"/>
      <c r="BA29" s="143"/>
      <c r="BB29" s="143"/>
      <c r="BC29" s="144"/>
      <c r="BD29" s="144"/>
      <c r="BE29" s="144"/>
      <c r="BF29" s="144"/>
      <c r="BG29" s="144"/>
      <c r="BH29" s="144"/>
      <c r="BI29" s="144"/>
      <c r="BJ29" s="144"/>
      <c r="BK29" s="144"/>
      <c r="BL29" s="144"/>
      <c r="BM29" s="144"/>
      <c r="BN29" s="186">
        <f t="shared" si="2"/>
        <v>0</v>
      </c>
      <c r="BO29" s="151">
        <f t="shared" si="3"/>
        <v>0</v>
      </c>
      <c r="BP29" s="146"/>
      <c r="BQ29" s="146"/>
      <c r="BR29" s="146"/>
      <c r="BS29" s="146"/>
      <c r="BT29" s="146"/>
      <c r="BU29" s="146"/>
      <c r="BV29" s="146"/>
      <c r="BW29" s="146"/>
      <c r="BX29" s="146"/>
      <c r="BY29" s="146"/>
      <c r="BZ29" s="146"/>
      <c r="CA29" s="146"/>
    </row>
    <row r="30" spans="1:79" x14ac:dyDescent="0.2">
      <c r="A30" s="143" t="s">
        <v>291</v>
      </c>
      <c r="B30" s="143"/>
      <c r="C30" s="143"/>
      <c r="D30" s="143"/>
      <c r="E30" s="143"/>
      <c r="F30" s="143"/>
      <c r="G30" s="143"/>
      <c r="H30" s="143"/>
      <c r="I30" s="143"/>
      <c r="J30" s="143"/>
      <c r="K30" s="143"/>
      <c r="L30" s="143"/>
      <c r="M30" s="143"/>
      <c r="N30" s="143"/>
      <c r="O30" s="144"/>
      <c r="P30" s="144"/>
      <c r="Q30" s="144"/>
      <c r="R30" s="144"/>
      <c r="S30" s="144"/>
      <c r="T30" s="144"/>
      <c r="U30" s="144"/>
      <c r="V30" s="144"/>
      <c r="W30" s="144"/>
      <c r="X30" s="144"/>
      <c r="Y30" s="144"/>
      <c r="Z30" s="186">
        <f t="shared" si="0"/>
        <v>0</v>
      </c>
      <c r="AA30" s="151">
        <f t="shared" si="1"/>
        <v>0</v>
      </c>
      <c r="AB30" s="185"/>
      <c r="AC30" s="185"/>
      <c r="AD30" s="185"/>
      <c r="AE30" s="185"/>
      <c r="AF30" s="185"/>
      <c r="AG30" s="146"/>
      <c r="AH30" s="146"/>
      <c r="AI30" s="146"/>
      <c r="AJ30" s="146"/>
      <c r="AK30" s="146"/>
      <c r="AL30" s="146"/>
      <c r="AM30" s="146"/>
      <c r="AO30" s="143" t="s">
        <v>291</v>
      </c>
      <c r="AP30" s="143"/>
      <c r="AQ30" s="143"/>
      <c r="AR30" s="143"/>
      <c r="AS30" s="143"/>
      <c r="AT30" s="143"/>
      <c r="AU30" s="143"/>
      <c r="AV30" s="143"/>
      <c r="AW30" s="143"/>
      <c r="AX30" s="143"/>
      <c r="AY30" s="143"/>
      <c r="AZ30" s="143"/>
      <c r="BA30" s="143"/>
      <c r="BB30" s="143"/>
      <c r="BC30" s="144"/>
      <c r="BD30" s="144"/>
      <c r="BE30" s="144"/>
      <c r="BF30" s="144"/>
      <c r="BG30" s="144"/>
      <c r="BH30" s="144"/>
      <c r="BI30" s="144"/>
      <c r="BJ30" s="144"/>
      <c r="BK30" s="144"/>
      <c r="BL30" s="144"/>
      <c r="BM30" s="144"/>
      <c r="BN30" s="186">
        <f t="shared" si="2"/>
        <v>0</v>
      </c>
      <c r="BO30" s="151">
        <f t="shared" si="3"/>
        <v>0</v>
      </c>
      <c r="BP30" s="146"/>
      <c r="BQ30" s="146"/>
      <c r="BR30" s="146"/>
      <c r="BS30" s="146"/>
      <c r="BT30" s="146"/>
      <c r="BU30" s="146"/>
      <c r="BV30" s="146"/>
      <c r="BW30" s="146"/>
      <c r="BX30" s="146"/>
      <c r="BY30" s="146"/>
      <c r="BZ30" s="146"/>
      <c r="CA30" s="146"/>
    </row>
    <row r="31" spans="1:79" x14ac:dyDescent="0.2">
      <c r="A31" s="143" t="s">
        <v>292</v>
      </c>
      <c r="B31" s="143"/>
      <c r="C31" s="143"/>
      <c r="D31" s="143"/>
      <c r="E31" s="143"/>
      <c r="F31" s="143"/>
      <c r="G31" s="143"/>
      <c r="H31" s="143"/>
      <c r="I31" s="143"/>
      <c r="J31" s="143"/>
      <c r="K31" s="143"/>
      <c r="L31" s="143"/>
      <c r="M31" s="143"/>
      <c r="N31" s="143"/>
      <c r="O31" s="144"/>
      <c r="P31" s="144"/>
      <c r="Q31" s="144"/>
      <c r="R31" s="144"/>
      <c r="S31" s="144"/>
      <c r="T31" s="144"/>
      <c r="U31" s="144"/>
      <c r="V31" s="144"/>
      <c r="W31" s="144"/>
      <c r="X31" s="144"/>
      <c r="Y31" s="144"/>
      <c r="Z31" s="186">
        <f t="shared" si="0"/>
        <v>0</v>
      </c>
      <c r="AA31" s="151">
        <f t="shared" si="1"/>
        <v>0</v>
      </c>
      <c r="AB31" s="185"/>
      <c r="AC31" s="185"/>
      <c r="AD31" s="185"/>
      <c r="AE31" s="185"/>
      <c r="AF31" s="185"/>
      <c r="AG31" s="146"/>
      <c r="AH31" s="146"/>
      <c r="AI31" s="146"/>
      <c r="AJ31" s="146"/>
      <c r="AK31" s="146"/>
      <c r="AL31" s="146"/>
      <c r="AM31" s="146"/>
      <c r="AO31" s="143" t="s">
        <v>292</v>
      </c>
      <c r="AP31" s="143"/>
      <c r="AQ31" s="143"/>
      <c r="AR31" s="143"/>
      <c r="AS31" s="143"/>
      <c r="AT31" s="143"/>
      <c r="AU31" s="143"/>
      <c r="AV31" s="143"/>
      <c r="AW31" s="143"/>
      <c r="AX31" s="143"/>
      <c r="AY31" s="143"/>
      <c r="AZ31" s="143"/>
      <c r="BA31" s="143"/>
      <c r="BB31" s="143"/>
      <c r="BC31" s="144"/>
      <c r="BD31" s="144"/>
      <c r="BE31" s="144"/>
      <c r="BF31" s="144"/>
      <c r="BG31" s="144"/>
      <c r="BH31" s="144"/>
      <c r="BI31" s="144"/>
      <c r="BJ31" s="144"/>
      <c r="BK31" s="144"/>
      <c r="BL31" s="144"/>
      <c r="BM31" s="144"/>
      <c r="BN31" s="186">
        <f t="shared" si="2"/>
        <v>0</v>
      </c>
      <c r="BO31" s="151">
        <f t="shared" si="3"/>
        <v>0</v>
      </c>
      <c r="BP31" s="146"/>
      <c r="BQ31" s="146"/>
      <c r="BR31" s="146"/>
      <c r="BS31" s="146"/>
      <c r="BT31" s="146"/>
      <c r="BU31" s="146"/>
      <c r="BV31" s="146"/>
      <c r="BW31" s="146"/>
      <c r="BX31" s="146"/>
      <c r="BY31" s="146"/>
      <c r="BZ31" s="146"/>
      <c r="CA31" s="146"/>
    </row>
    <row r="32" spans="1:79" x14ac:dyDescent="0.2">
      <c r="A32" s="148" t="s">
        <v>293</v>
      </c>
      <c r="B32" s="145">
        <f>SUM(B11:B31)</f>
        <v>0</v>
      </c>
      <c r="C32" s="145">
        <f t="shared" ref="C32:AM32" si="4">SUM(C11:C31)</f>
        <v>0</v>
      </c>
      <c r="D32" s="145">
        <f t="shared" si="4"/>
        <v>0</v>
      </c>
      <c r="E32" s="145">
        <f t="shared" si="4"/>
        <v>0</v>
      </c>
      <c r="F32" s="145">
        <f t="shared" si="4"/>
        <v>0</v>
      </c>
      <c r="G32" s="145">
        <f t="shared" si="4"/>
        <v>0</v>
      </c>
      <c r="H32" s="145">
        <f t="shared" si="4"/>
        <v>0</v>
      </c>
      <c r="I32" s="145">
        <f t="shared" si="4"/>
        <v>0</v>
      </c>
      <c r="J32" s="145">
        <f t="shared" si="4"/>
        <v>0</v>
      </c>
      <c r="K32" s="145">
        <f t="shared" si="4"/>
        <v>0</v>
      </c>
      <c r="L32" s="145">
        <f t="shared" si="4"/>
        <v>0</v>
      </c>
      <c r="M32" s="145">
        <f t="shared" si="4"/>
        <v>0</v>
      </c>
      <c r="N32" s="145">
        <f t="shared" si="4"/>
        <v>0</v>
      </c>
      <c r="O32" s="145">
        <f t="shared" si="4"/>
        <v>0</v>
      </c>
      <c r="P32" s="145">
        <f t="shared" si="4"/>
        <v>0</v>
      </c>
      <c r="Q32" s="145">
        <f t="shared" si="4"/>
        <v>0</v>
      </c>
      <c r="R32" s="145">
        <f t="shared" si="4"/>
        <v>0</v>
      </c>
      <c r="S32" s="145">
        <f t="shared" si="4"/>
        <v>0</v>
      </c>
      <c r="T32" s="145">
        <f t="shared" si="4"/>
        <v>0</v>
      </c>
      <c r="U32" s="145">
        <f t="shared" si="4"/>
        <v>0</v>
      </c>
      <c r="V32" s="145">
        <f t="shared" si="4"/>
        <v>0</v>
      </c>
      <c r="W32" s="145">
        <f t="shared" si="4"/>
        <v>0</v>
      </c>
      <c r="X32" s="145">
        <f t="shared" si="4"/>
        <v>0</v>
      </c>
      <c r="Y32" s="145">
        <f t="shared" si="4"/>
        <v>0</v>
      </c>
      <c r="Z32" s="145">
        <f t="shared" si="4"/>
        <v>0</v>
      </c>
      <c r="AA32" s="151">
        <f t="shared" si="4"/>
        <v>0</v>
      </c>
      <c r="AB32" s="145">
        <f t="shared" si="4"/>
        <v>0</v>
      </c>
      <c r="AC32" s="145">
        <f t="shared" si="4"/>
        <v>0</v>
      </c>
      <c r="AD32" s="145">
        <f t="shared" si="4"/>
        <v>0</v>
      </c>
      <c r="AE32" s="145">
        <f t="shared" si="4"/>
        <v>0</v>
      </c>
      <c r="AF32" s="145">
        <f t="shared" si="4"/>
        <v>0</v>
      </c>
      <c r="AG32" s="145">
        <f t="shared" si="4"/>
        <v>0</v>
      </c>
      <c r="AH32" s="145">
        <f t="shared" si="4"/>
        <v>0</v>
      </c>
      <c r="AI32" s="145">
        <f t="shared" si="4"/>
        <v>0</v>
      </c>
      <c r="AJ32" s="145">
        <f t="shared" si="4"/>
        <v>0</v>
      </c>
      <c r="AK32" s="145">
        <f t="shared" si="4"/>
        <v>0</v>
      </c>
      <c r="AL32" s="145">
        <f t="shared" si="4"/>
        <v>0</v>
      </c>
      <c r="AM32" s="145">
        <f t="shared" si="4"/>
        <v>0</v>
      </c>
      <c r="AO32" s="148" t="s">
        <v>293</v>
      </c>
      <c r="AP32" s="145">
        <f t="shared" ref="AP32:BB32" si="5">SUM(AP11:AP31)</f>
        <v>0</v>
      </c>
      <c r="AQ32" s="145">
        <f t="shared" si="5"/>
        <v>0</v>
      </c>
      <c r="AR32" s="145">
        <f t="shared" si="5"/>
        <v>0</v>
      </c>
      <c r="AS32" s="145">
        <f t="shared" si="5"/>
        <v>0</v>
      </c>
      <c r="AT32" s="145">
        <f t="shared" si="5"/>
        <v>0</v>
      </c>
      <c r="AU32" s="145">
        <f t="shared" si="5"/>
        <v>0</v>
      </c>
      <c r="AV32" s="145">
        <f t="shared" si="5"/>
        <v>0</v>
      </c>
      <c r="AW32" s="145">
        <f t="shared" si="5"/>
        <v>0</v>
      </c>
      <c r="AX32" s="145">
        <f t="shared" si="5"/>
        <v>0</v>
      </c>
      <c r="AY32" s="145">
        <f t="shared" si="5"/>
        <v>0</v>
      </c>
      <c r="AZ32" s="145">
        <f t="shared" si="5"/>
        <v>0</v>
      </c>
      <c r="BA32" s="145">
        <f t="shared" si="5"/>
        <v>0</v>
      </c>
      <c r="BB32" s="145">
        <f t="shared" si="5"/>
        <v>0</v>
      </c>
      <c r="BC32" s="145">
        <f>SUM(BC11:BC31)</f>
        <v>0</v>
      </c>
      <c r="BD32" s="145">
        <f t="shared" ref="BD32:CA32" si="6">SUM(BD11:BD31)</f>
        <v>0</v>
      </c>
      <c r="BE32" s="145">
        <f t="shared" si="6"/>
        <v>0</v>
      </c>
      <c r="BF32" s="145">
        <f t="shared" si="6"/>
        <v>0</v>
      </c>
      <c r="BG32" s="145">
        <f t="shared" si="6"/>
        <v>0</v>
      </c>
      <c r="BH32" s="145">
        <f t="shared" si="6"/>
        <v>0</v>
      </c>
      <c r="BI32" s="145">
        <f t="shared" si="6"/>
        <v>0</v>
      </c>
      <c r="BJ32" s="145">
        <f t="shared" si="6"/>
        <v>0</v>
      </c>
      <c r="BK32" s="145">
        <f t="shared" si="6"/>
        <v>0</v>
      </c>
      <c r="BL32" s="145">
        <f t="shared" si="6"/>
        <v>0</v>
      </c>
      <c r="BM32" s="145">
        <f t="shared" si="6"/>
        <v>0</v>
      </c>
      <c r="BN32" s="187">
        <f t="shared" si="6"/>
        <v>0</v>
      </c>
      <c r="BO32" s="152">
        <f t="shared" si="6"/>
        <v>0</v>
      </c>
      <c r="BP32" s="145">
        <f t="shared" si="6"/>
        <v>0</v>
      </c>
      <c r="BQ32" s="145">
        <f t="shared" si="6"/>
        <v>0</v>
      </c>
      <c r="BR32" s="145">
        <f t="shared" si="6"/>
        <v>0</v>
      </c>
      <c r="BS32" s="145">
        <f t="shared" si="6"/>
        <v>0</v>
      </c>
      <c r="BT32" s="145">
        <f t="shared" si="6"/>
        <v>0</v>
      </c>
      <c r="BU32" s="145">
        <f t="shared" si="6"/>
        <v>0</v>
      </c>
      <c r="BV32" s="145">
        <f t="shared" si="6"/>
        <v>0</v>
      </c>
      <c r="BW32" s="145">
        <f t="shared" si="6"/>
        <v>0</v>
      </c>
      <c r="BX32" s="145">
        <f t="shared" si="6"/>
        <v>0</v>
      </c>
      <c r="BY32" s="145">
        <f t="shared" si="6"/>
        <v>0</v>
      </c>
      <c r="BZ32" s="145">
        <f t="shared" si="6"/>
        <v>0</v>
      </c>
      <c r="CA32" s="145">
        <f t="shared" si="6"/>
        <v>0</v>
      </c>
    </row>
    <row r="34" spans="1:79" ht="24.75" x14ac:dyDescent="0.15">
      <c r="A34" s="149" t="s">
        <v>252</v>
      </c>
      <c r="B34" s="625"/>
      <c r="C34" s="625"/>
      <c r="D34" s="625"/>
      <c r="E34" s="625"/>
      <c r="F34" s="625"/>
      <c r="G34" s="625"/>
      <c r="H34" s="625"/>
      <c r="I34" s="625"/>
      <c r="J34" s="625"/>
      <c r="K34" s="625"/>
      <c r="L34" s="625"/>
      <c r="M34" s="625"/>
      <c r="N34" s="625"/>
      <c r="O34" s="625"/>
      <c r="P34" s="625"/>
      <c r="Q34" s="625"/>
      <c r="R34" s="625"/>
      <c r="S34" s="625"/>
      <c r="T34" s="625"/>
      <c r="U34" s="625"/>
      <c r="V34" s="625"/>
      <c r="W34" s="625"/>
      <c r="X34" s="625"/>
      <c r="Y34" s="625"/>
      <c r="Z34" s="625"/>
      <c r="AA34" s="625"/>
      <c r="AB34" s="625"/>
      <c r="AC34" s="625"/>
      <c r="AD34" s="625"/>
      <c r="AE34" s="625"/>
      <c r="AF34" s="625"/>
      <c r="AG34" s="625"/>
      <c r="AH34" s="625"/>
      <c r="AI34" s="625"/>
      <c r="AJ34" s="625"/>
      <c r="AK34" s="625"/>
      <c r="AL34" s="625"/>
      <c r="AM34" s="625"/>
      <c r="AN34" s="625"/>
      <c r="AO34" s="625"/>
      <c r="AP34" s="625"/>
      <c r="AQ34" s="625"/>
      <c r="AR34" s="625"/>
      <c r="AS34" s="625"/>
      <c r="AT34" s="625"/>
      <c r="AU34" s="625"/>
      <c r="AV34" s="625"/>
      <c r="AW34" s="625"/>
      <c r="AX34" s="625"/>
      <c r="AY34" s="625"/>
      <c r="AZ34" s="625"/>
      <c r="BA34" s="625"/>
      <c r="BB34" s="625"/>
      <c r="BC34" s="625"/>
      <c r="BD34" s="625"/>
      <c r="BE34" s="625"/>
      <c r="BF34" s="625"/>
      <c r="BG34" s="625"/>
      <c r="BH34" s="625"/>
      <c r="BI34" s="625"/>
      <c r="BJ34" s="625"/>
      <c r="BK34" s="625"/>
      <c r="BL34" s="625"/>
      <c r="BM34" s="625"/>
      <c r="BN34" s="625"/>
      <c r="BO34" s="625"/>
      <c r="BP34" s="625"/>
      <c r="BQ34" s="625"/>
      <c r="BR34" s="625"/>
      <c r="BS34" s="625"/>
      <c r="BT34" s="625"/>
      <c r="BU34" s="625"/>
      <c r="BV34" s="625"/>
      <c r="BW34" s="625"/>
      <c r="BX34" s="625"/>
      <c r="BY34" s="625"/>
      <c r="BZ34" s="625"/>
      <c r="CA34" s="625"/>
    </row>
    <row r="35" spans="1:79" ht="29.25" customHeight="1" x14ac:dyDescent="0.15">
      <c r="A35" s="150" t="s">
        <v>253</v>
      </c>
      <c r="B35" s="618"/>
      <c r="C35" s="620"/>
      <c r="D35" s="620"/>
      <c r="E35" s="620"/>
      <c r="F35" s="620"/>
      <c r="G35" s="620"/>
      <c r="H35" s="620"/>
      <c r="I35" s="620"/>
      <c r="J35" s="620"/>
      <c r="K35" s="620"/>
      <c r="L35" s="620"/>
      <c r="M35" s="620"/>
      <c r="N35" s="620"/>
      <c r="O35" s="620"/>
      <c r="P35" s="620"/>
      <c r="Q35" s="620"/>
      <c r="R35" s="620"/>
      <c r="S35" s="620"/>
      <c r="T35" s="620"/>
      <c r="U35" s="620"/>
      <c r="V35" s="620"/>
      <c r="W35" s="620"/>
      <c r="X35" s="620"/>
      <c r="Y35" s="620"/>
      <c r="Z35" s="620"/>
      <c r="AA35" s="620"/>
      <c r="AB35" s="620"/>
      <c r="AC35" s="620"/>
      <c r="AD35" s="620"/>
      <c r="AE35" s="620"/>
      <c r="AF35" s="620"/>
      <c r="AG35" s="620"/>
      <c r="AH35" s="620"/>
      <c r="AI35" s="620"/>
      <c r="AJ35" s="620"/>
      <c r="AK35" s="620"/>
      <c r="AL35" s="620"/>
      <c r="AM35" s="620"/>
      <c r="AN35" s="620"/>
      <c r="AO35" s="620"/>
      <c r="AP35" s="620"/>
      <c r="AQ35" s="620"/>
      <c r="AR35" s="620"/>
      <c r="AS35" s="620"/>
      <c r="AT35" s="620"/>
      <c r="AU35" s="620"/>
      <c r="AV35" s="620"/>
      <c r="AW35" s="620"/>
      <c r="AX35" s="620"/>
      <c r="AY35" s="620"/>
      <c r="AZ35" s="620"/>
      <c r="BA35" s="620"/>
      <c r="BB35" s="620"/>
      <c r="BC35" s="620"/>
      <c r="BD35" s="620"/>
      <c r="BE35" s="620"/>
      <c r="BF35" s="620"/>
      <c r="BG35" s="620"/>
      <c r="BH35" s="620"/>
      <c r="BI35" s="620"/>
      <c r="BJ35" s="620"/>
      <c r="BK35" s="620"/>
      <c r="BL35" s="620"/>
      <c r="BM35" s="620"/>
      <c r="BN35" s="620"/>
      <c r="BO35" s="620"/>
      <c r="BP35" s="620"/>
      <c r="BQ35" s="620"/>
      <c r="BR35" s="620"/>
      <c r="BS35" s="620"/>
      <c r="BT35" s="620"/>
      <c r="BU35" s="620"/>
      <c r="BV35" s="620"/>
      <c r="BW35" s="620"/>
      <c r="BX35" s="620"/>
      <c r="BY35" s="620"/>
      <c r="BZ35" s="620"/>
      <c r="CA35" s="619"/>
    </row>
    <row r="36" spans="1:79" ht="6" customHeight="1" x14ac:dyDescent="0.2">
      <c r="A36" s="140"/>
      <c r="B36" s="140"/>
      <c r="C36" s="140"/>
      <c r="D36" s="140"/>
      <c r="E36" s="140"/>
      <c r="F36" s="140"/>
      <c r="G36" s="140"/>
      <c r="H36" s="140"/>
      <c r="I36" s="140"/>
      <c r="J36" s="140"/>
      <c r="K36" s="140"/>
      <c r="L36" s="140"/>
      <c r="M36" s="140"/>
      <c r="N36" s="140"/>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O36" s="140"/>
      <c r="AP36" s="141"/>
      <c r="AQ36" s="141"/>
      <c r="AR36" s="141"/>
      <c r="AS36" s="141"/>
      <c r="AT36" s="141"/>
      <c r="AU36" s="141"/>
      <c r="AV36" s="141"/>
      <c r="AW36" s="141"/>
      <c r="AX36" s="141"/>
      <c r="AY36" s="141"/>
      <c r="AZ36" s="141"/>
      <c r="BA36" s="141"/>
    </row>
    <row r="37" spans="1:79" ht="30" customHeight="1" x14ac:dyDescent="0.2">
      <c r="A37" s="621" t="s">
        <v>254</v>
      </c>
      <c r="B37" s="618" t="s">
        <v>29</v>
      </c>
      <c r="C37" s="619"/>
      <c r="D37" s="618" t="s">
        <v>30</v>
      </c>
      <c r="E37" s="619"/>
      <c r="F37" s="618" t="s">
        <v>31</v>
      </c>
      <c r="G37" s="619"/>
      <c r="H37" s="618" t="s">
        <v>32</v>
      </c>
      <c r="I37" s="619"/>
      <c r="J37" s="618" t="s">
        <v>33</v>
      </c>
      <c r="K37" s="619"/>
      <c r="L37" s="618" t="s">
        <v>34</v>
      </c>
      <c r="M37" s="619"/>
      <c r="N37" s="618" t="s">
        <v>35</v>
      </c>
      <c r="O37" s="619"/>
      <c r="P37" s="618" t="s">
        <v>36</v>
      </c>
      <c r="Q37" s="619"/>
      <c r="R37" s="618" t="s">
        <v>37</v>
      </c>
      <c r="S37" s="619"/>
      <c r="T37" s="618" t="s">
        <v>38</v>
      </c>
      <c r="U37" s="619"/>
      <c r="V37" s="618" t="s">
        <v>39</v>
      </c>
      <c r="W37" s="619"/>
      <c r="X37" s="618" t="s">
        <v>40</v>
      </c>
      <c r="Y37" s="619"/>
      <c r="Z37" s="618" t="s">
        <v>255</v>
      </c>
      <c r="AA37" s="619"/>
      <c r="AB37" s="618" t="s">
        <v>256</v>
      </c>
      <c r="AC37" s="620"/>
      <c r="AD37" s="620"/>
      <c r="AE37" s="620"/>
      <c r="AF37" s="620"/>
      <c r="AG37" s="619"/>
      <c r="AH37" s="618" t="s">
        <v>257</v>
      </c>
      <c r="AI37" s="620"/>
      <c r="AJ37" s="620"/>
      <c r="AK37" s="620"/>
      <c r="AL37" s="620"/>
      <c r="AM37" s="619"/>
      <c r="AO37" s="621" t="s">
        <v>254</v>
      </c>
      <c r="AP37" s="618" t="s">
        <v>29</v>
      </c>
      <c r="AQ37" s="619"/>
      <c r="AR37" s="618" t="s">
        <v>30</v>
      </c>
      <c r="AS37" s="619"/>
      <c r="AT37" s="618" t="s">
        <v>31</v>
      </c>
      <c r="AU37" s="619"/>
      <c r="AV37" s="618" t="s">
        <v>32</v>
      </c>
      <c r="AW37" s="619"/>
      <c r="AX37" s="618" t="s">
        <v>33</v>
      </c>
      <c r="AY37" s="619"/>
      <c r="AZ37" s="618" t="s">
        <v>34</v>
      </c>
      <c r="BA37" s="619"/>
      <c r="BB37" s="618" t="s">
        <v>35</v>
      </c>
      <c r="BC37" s="619"/>
      <c r="BD37" s="618" t="s">
        <v>36</v>
      </c>
      <c r="BE37" s="619"/>
      <c r="BF37" s="618" t="s">
        <v>37</v>
      </c>
      <c r="BG37" s="619"/>
      <c r="BH37" s="618" t="s">
        <v>38</v>
      </c>
      <c r="BI37" s="619"/>
      <c r="BJ37" s="618" t="s">
        <v>39</v>
      </c>
      <c r="BK37" s="619"/>
      <c r="BL37" s="618" t="s">
        <v>40</v>
      </c>
      <c r="BM37" s="619"/>
      <c r="BN37" s="618" t="s">
        <v>255</v>
      </c>
      <c r="BO37" s="619"/>
      <c r="BP37" s="618" t="s">
        <v>256</v>
      </c>
      <c r="BQ37" s="620"/>
      <c r="BR37" s="620"/>
      <c r="BS37" s="620"/>
      <c r="BT37" s="620"/>
      <c r="BU37" s="619"/>
      <c r="BV37" s="618" t="s">
        <v>257</v>
      </c>
      <c r="BW37" s="620"/>
      <c r="BX37" s="620"/>
      <c r="BY37" s="620"/>
      <c r="BZ37" s="620"/>
      <c r="CA37" s="619"/>
    </row>
    <row r="38" spans="1:79" ht="52.5" customHeight="1" x14ac:dyDescent="0.15">
      <c r="A38" s="622"/>
      <c r="B38" s="111" t="s">
        <v>258</v>
      </c>
      <c r="C38" s="111" t="s">
        <v>259</v>
      </c>
      <c r="D38" s="111" t="s">
        <v>258</v>
      </c>
      <c r="E38" s="111" t="s">
        <v>259</v>
      </c>
      <c r="F38" s="111" t="s">
        <v>258</v>
      </c>
      <c r="G38" s="111" t="s">
        <v>259</v>
      </c>
      <c r="H38" s="111" t="s">
        <v>258</v>
      </c>
      <c r="I38" s="111" t="s">
        <v>259</v>
      </c>
      <c r="J38" s="111" t="s">
        <v>258</v>
      </c>
      <c r="K38" s="111" t="s">
        <v>259</v>
      </c>
      <c r="L38" s="111" t="s">
        <v>258</v>
      </c>
      <c r="M38" s="111" t="s">
        <v>259</v>
      </c>
      <c r="N38" s="111" t="s">
        <v>258</v>
      </c>
      <c r="O38" s="111" t="s">
        <v>259</v>
      </c>
      <c r="P38" s="111" t="s">
        <v>258</v>
      </c>
      <c r="Q38" s="111" t="s">
        <v>259</v>
      </c>
      <c r="R38" s="111" t="s">
        <v>258</v>
      </c>
      <c r="S38" s="111" t="s">
        <v>259</v>
      </c>
      <c r="T38" s="111" t="s">
        <v>258</v>
      </c>
      <c r="U38" s="111" t="s">
        <v>259</v>
      </c>
      <c r="V38" s="111" t="s">
        <v>258</v>
      </c>
      <c r="W38" s="111" t="s">
        <v>259</v>
      </c>
      <c r="X38" s="111" t="s">
        <v>258</v>
      </c>
      <c r="Y38" s="111" t="s">
        <v>259</v>
      </c>
      <c r="Z38" s="111" t="s">
        <v>258</v>
      </c>
      <c r="AA38" s="111" t="s">
        <v>259</v>
      </c>
      <c r="AB38" s="183" t="s">
        <v>260</v>
      </c>
      <c r="AC38" s="183" t="s">
        <v>261</v>
      </c>
      <c r="AD38" s="183" t="s">
        <v>262</v>
      </c>
      <c r="AE38" s="183" t="s">
        <v>263</v>
      </c>
      <c r="AF38" s="184" t="s">
        <v>264</v>
      </c>
      <c r="AG38" s="183" t="s">
        <v>265</v>
      </c>
      <c r="AH38" s="111" t="s">
        <v>266</v>
      </c>
      <c r="AI38" s="142" t="s">
        <v>267</v>
      </c>
      <c r="AJ38" s="111" t="s">
        <v>268</v>
      </c>
      <c r="AK38" s="111" t="s">
        <v>269</v>
      </c>
      <c r="AL38" s="111" t="s">
        <v>270</v>
      </c>
      <c r="AM38" s="111" t="s">
        <v>271</v>
      </c>
      <c r="AO38" s="622"/>
      <c r="AP38" s="111" t="s">
        <v>258</v>
      </c>
      <c r="AQ38" s="111" t="s">
        <v>259</v>
      </c>
      <c r="AR38" s="111" t="s">
        <v>258</v>
      </c>
      <c r="AS38" s="111" t="s">
        <v>259</v>
      </c>
      <c r="AT38" s="111" t="s">
        <v>258</v>
      </c>
      <c r="AU38" s="111" t="s">
        <v>259</v>
      </c>
      <c r="AV38" s="111" t="s">
        <v>258</v>
      </c>
      <c r="AW38" s="111" t="s">
        <v>259</v>
      </c>
      <c r="AX38" s="111" t="s">
        <v>258</v>
      </c>
      <c r="AY38" s="111" t="s">
        <v>259</v>
      </c>
      <c r="AZ38" s="111" t="s">
        <v>258</v>
      </c>
      <c r="BA38" s="111" t="s">
        <v>259</v>
      </c>
      <c r="BB38" s="111" t="s">
        <v>258</v>
      </c>
      <c r="BC38" s="111" t="s">
        <v>259</v>
      </c>
      <c r="BD38" s="111" t="s">
        <v>258</v>
      </c>
      <c r="BE38" s="111" t="s">
        <v>259</v>
      </c>
      <c r="BF38" s="111" t="s">
        <v>258</v>
      </c>
      <c r="BG38" s="111" t="s">
        <v>259</v>
      </c>
      <c r="BH38" s="111" t="s">
        <v>258</v>
      </c>
      <c r="BI38" s="111" t="s">
        <v>259</v>
      </c>
      <c r="BJ38" s="111" t="s">
        <v>258</v>
      </c>
      <c r="BK38" s="111" t="s">
        <v>259</v>
      </c>
      <c r="BL38" s="111" t="s">
        <v>258</v>
      </c>
      <c r="BM38" s="111" t="s">
        <v>259</v>
      </c>
      <c r="BN38" s="111" t="s">
        <v>258</v>
      </c>
      <c r="BO38" s="111" t="s">
        <v>259</v>
      </c>
      <c r="BP38" s="183" t="s">
        <v>260</v>
      </c>
      <c r="BQ38" s="183" t="s">
        <v>261</v>
      </c>
      <c r="BR38" s="183" t="s">
        <v>262</v>
      </c>
      <c r="BS38" s="183" t="s">
        <v>263</v>
      </c>
      <c r="BT38" s="184" t="s">
        <v>264</v>
      </c>
      <c r="BU38" s="183" t="s">
        <v>265</v>
      </c>
      <c r="BV38" s="111" t="s">
        <v>266</v>
      </c>
      <c r="BW38" s="142" t="s">
        <v>267</v>
      </c>
      <c r="BX38" s="111" t="s">
        <v>268</v>
      </c>
      <c r="BY38" s="111" t="s">
        <v>269</v>
      </c>
      <c r="BZ38" s="111" t="s">
        <v>270</v>
      </c>
      <c r="CA38" s="111" t="s">
        <v>271</v>
      </c>
    </row>
    <row r="39" spans="1:79" x14ac:dyDescent="0.2">
      <c r="A39" s="143" t="s">
        <v>272</v>
      </c>
      <c r="B39" s="143"/>
      <c r="C39" s="143"/>
      <c r="D39" s="143"/>
      <c r="E39" s="143"/>
      <c r="F39" s="143"/>
      <c r="G39" s="143"/>
      <c r="H39" s="143"/>
      <c r="I39" s="143"/>
      <c r="J39" s="143"/>
      <c r="K39" s="143"/>
      <c r="L39" s="143"/>
      <c r="M39" s="143"/>
      <c r="N39" s="143"/>
      <c r="O39" s="144"/>
      <c r="P39" s="144"/>
      <c r="Q39" s="144"/>
      <c r="R39" s="144"/>
      <c r="S39" s="144"/>
      <c r="T39" s="144"/>
      <c r="U39" s="144"/>
      <c r="V39" s="144"/>
      <c r="W39" s="144"/>
      <c r="X39" s="144"/>
      <c r="Y39" s="144"/>
      <c r="Z39" s="186">
        <f>B39+D39+F39+H39+J39+L39+N39+P39+R39+T39+V39+X39</f>
        <v>0</v>
      </c>
      <c r="AA39" s="151">
        <f>C39+E39+G39+I39+K39+M39+O39+Q39+S39+U39+W39+Y39</f>
        <v>0</v>
      </c>
      <c r="AB39" s="146"/>
      <c r="AC39" s="146"/>
      <c r="AD39" s="146"/>
      <c r="AE39" s="146"/>
      <c r="AF39" s="146"/>
      <c r="AG39" s="146"/>
      <c r="AH39" s="146"/>
      <c r="AI39" s="146"/>
      <c r="AJ39" s="146"/>
      <c r="AK39" s="146"/>
      <c r="AL39" s="146"/>
      <c r="AM39" s="147"/>
      <c r="AO39" s="143" t="s">
        <v>272</v>
      </c>
      <c r="AP39" s="143"/>
      <c r="AQ39" s="143"/>
      <c r="AR39" s="143"/>
      <c r="AS39" s="143"/>
      <c r="AT39" s="143"/>
      <c r="AU39" s="143"/>
      <c r="AV39" s="143"/>
      <c r="AW39" s="143"/>
      <c r="AX39" s="143"/>
      <c r="AY39" s="143"/>
      <c r="AZ39" s="143"/>
      <c r="BA39" s="143"/>
      <c r="BB39" s="143"/>
      <c r="BC39" s="144"/>
      <c r="BD39" s="144"/>
      <c r="BE39" s="144"/>
      <c r="BF39" s="144"/>
      <c r="BG39" s="144"/>
      <c r="BH39" s="144"/>
      <c r="BI39" s="144"/>
      <c r="BJ39" s="144"/>
      <c r="BK39" s="144"/>
      <c r="BL39" s="144"/>
      <c r="BM39" s="144"/>
      <c r="BN39" s="186">
        <f>AP39+AR39+AT39+AV39+AX39+AZ39+BB39+BD39+BF39+BH39+BJ39+BL39</f>
        <v>0</v>
      </c>
      <c r="BO39" s="151">
        <f>AQ39+AS39+AU39+AW39+AY39+BA39+BC39+BE39+BG39+BI39+BK39+BM39</f>
        <v>0</v>
      </c>
      <c r="BP39" s="185"/>
      <c r="BQ39" s="185"/>
      <c r="BR39" s="185"/>
      <c r="BS39" s="185"/>
      <c r="BT39" s="146"/>
      <c r="BU39" s="146"/>
      <c r="BV39" s="146"/>
      <c r="BW39" s="146"/>
      <c r="BX39" s="146"/>
      <c r="BY39" s="146"/>
      <c r="BZ39" s="146"/>
      <c r="CA39" s="147"/>
    </row>
    <row r="40" spans="1:79" x14ac:dyDescent="0.2">
      <c r="A40" s="143" t="s">
        <v>273</v>
      </c>
      <c r="B40" s="143"/>
      <c r="C40" s="143"/>
      <c r="D40" s="143"/>
      <c r="E40" s="143"/>
      <c r="F40" s="143"/>
      <c r="G40" s="143"/>
      <c r="H40" s="143"/>
      <c r="I40" s="143"/>
      <c r="J40" s="143"/>
      <c r="K40" s="143"/>
      <c r="L40" s="143"/>
      <c r="M40" s="143"/>
      <c r="N40" s="143"/>
      <c r="O40" s="144"/>
      <c r="P40" s="144"/>
      <c r="Q40" s="144"/>
      <c r="R40" s="144"/>
      <c r="S40" s="144"/>
      <c r="T40" s="144"/>
      <c r="U40" s="144"/>
      <c r="V40" s="144"/>
      <c r="W40" s="144"/>
      <c r="X40" s="144"/>
      <c r="Y40" s="144"/>
      <c r="Z40" s="186">
        <f t="shared" ref="Z40:Z59" si="7">B40+D40+F40+H40+J40+L40+N40+P40+R40+T40+V40+X40</f>
        <v>0</v>
      </c>
      <c r="AA40" s="151">
        <f t="shared" ref="AA40:AA59" si="8">C40+E40+G40+I40+K40+M40+O40+Q40+S40+U40+W40+Y40</f>
        <v>0</v>
      </c>
      <c r="AB40" s="146"/>
      <c r="AC40" s="146"/>
      <c r="AD40" s="146"/>
      <c r="AE40" s="146"/>
      <c r="AF40" s="146"/>
      <c r="AG40" s="146"/>
      <c r="AH40" s="146"/>
      <c r="AI40" s="146"/>
      <c r="AJ40" s="146"/>
      <c r="AK40" s="146"/>
      <c r="AL40" s="146"/>
      <c r="AM40" s="146"/>
      <c r="AO40" s="143" t="s">
        <v>273</v>
      </c>
      <c r="AP40" s="143"/>
      <c r="AQ40" s="143"/>
      <c r="AR40" s="143"/>
      <c r="AS40" s="143"/>
      <c r="AT40" s="143"/>
      <c r="AU40" s="143"/>
      <c r="AV40" s="143"/>
      <c r="AW40" s="143"/>
      <c r="AX40" s="143"/>
      <c r="AY40" s="143"/>
      <c r="AZ40" s="143"/>
      <c r="BA40" s="143"/>
      <c r="BB40" s="143"/>
      <c r="BC40" s="144"/>
      <c r="BD40" s="144"/>
      <c r="BE40" s="144"/>
      <c r="BF40" s="144"/>
      <c r="BG40" s="144"/>
      <c r="BH40" s="144"/>
      <c r="BI40" s="144"/>
      <c r="BJ40" s="144"/>
      <c r="BK40" s="144"/>
      <c r="BL40" s="144"/>
      <c r="BM40" s="144"/>
      <c r="BN40" s="186">
        <f t="shared" ref="BN40:BN59" si="9">AP40+AR40+AT40+AV40+AX40+AZ40+BB40+BD40+BF40+BH40+BJ40+BL40</f>
        <v>0</v>
      </c>
      <c r="BO40" s="151">
        <f t="shared" ref="BO40:BO59" si="10">AQ40+AS40+AU40+AW40+AY40+BA40+BC40+BE40+BG40+BI40+BK40+BM40</f>
        <v>0</v>
      </c>
      <c r="BP40" s="185"/>
      <c r="BQ40" s="185"/>
      <c r="BR40" s="185"/>
      <c r="BS40" s="185"/>
      <c r="BT40" s="146"/>
      <c r="BU40" s="146"/>
      <c r="BV40" s="146"/>
      <c r="BW40" s="146"/>
      <c r="BX40" s="146"/>
      <c r="BY40" s="146"/>
      <c r="BZ40" s="146"/>
      <c r="CA40" s="146"/>
    </row>
    <row r="41" spans="1:79" x14ac:dyDescent="0.2">
      <c r="A41" s="143" t="s">
        <v>274</v>
      </c>
      <c r="B41" s="143"/>
      <c r="C41" s="143"/>
      <c r="D41" s="143"/>
      <c r="E41" s="143"/>
      <c r="F41" s="143"/>
      <c r="G41" s="143"/>
      <c r="H41" s="143"/>
      <c r="I41" s="143"/>
      <c r="J41" s="143"/>
      <c r="K41" s="143"/>
      <c r="L41" s="143"/>
      <c r="M41" s="143"/>
      <c r="N41" s="143"/>
      <c r="O41" s="144"/>
      <c r="P41" s="144"/>
      <c r="Q41" s="144"/>
      <c r="R41" s="144"/>
      <c r="S41" s="144"/>
      <c r="T41" s="144"/>
      <c r="U41" s="144"/>
      <c r="V41" s="144"/>
      <c r="W41" s="144"/>
      <c r="X41" s="144"/>
      <c r="Y41" s="144"/>
      <c r="Z41" s="186">
        <f t="shared" si="7"/>
        <v>0</v>
      </c>
      <c r="AA41" s="151">
        <f t="shared" si="8"/>
        <v>0</v>
      </c>
      <c r="AB41" s="146"/>
      <c r="AC41" s="146"/>
      <c r="AD41" s="146"/>
      <c r="AE41" s="146"/>
      <c r="AF41" s="146"/>
      <c r="AG41" s="146"/>
      <c r="AH41" s="146"/>
      <c r="AI41" s="146"/>
      <c r="AJ41" s="146"/>
      <c r="AK41" s="146"/>
      <c r="AL41" s="146"/>
      <c r="AM41" s="146"/>
      <c r="AO41" s="143" t="s">
        <v>274</v>
      </c>
      <c r="AP41" s="143"/>
      <c r="AQ41" s="143"/>
      <c r="AR41" s="143"/>
      <c r="AS41" s="143"/>
      <c r="AT41" s="143"/>
      <c r="AU41" s="143"/>
      <c r="AV41" s="143"/>
      <c r="AW41" s="143"/>
      <c r="AX41" s="143"/>
      <c r="AY41" s="143"/>
      <c r="AZ41" s="143"/>
      <c r="BA41" s="143"/>
      <c r="BB41" s="143"/>
      <c r="BC41" s="144"/>
      <c r="BD41" s="144"/>
      <c r="BE41" s="144"/>
      <c r="BF41" s="144"/>
      <c r="BG41" s="144"/>
      <c r="BH41" s="144"/>
      <c r="BI41" s="144"/>
      <c r="BJ41" s="144"/>
      <c r="BK41" s="144"/>
      <c r="BL41" s="144"/>
      <c r="BM41" s="144"/>
      <c r="BN41" s="186">
        <f t="shared" si="9"/>
        <v>0</v>
      </c>
      <c r="BO41" s="151">
        <f t="shared" si="10"/>
        <v>0</v>
      </c>
      <c r="BP41" s="185"/>
      <c r="BQ41" s="185"/>
      <c r="BR41" s="185"/>
      <c r="BS41" s="185"/>
      <c r="BT41" s="146"/>
      <c r="BU41" s="146"/>
      <c r="BV41" s="146"/>
      <c r="BW41" s="146"/>
      <c r="BX41" s="146"/>
      <c r="BY41" s="146"/>
      <c r="BZ41" s="146"/>
      <c r="CA41" s="146"/>
    </row>
    <row r="42" spans="1:79" x14ac:dyDescent="0.2">
      <c r="A42" s="143" t="s">
        <v>275</v>
      </c>
      <c r="B42" s="143"/>
      <c r="C42" s="143"/>
      <c r="D42" s="143"/>
      <c r="E42" s="143"/>
      <c r="F42" s="143"/>
      <c r="G42" s="143"/>
      <c r="H42" s="143"/>
      <c r="I42" s="143"/>
      <c r="J42" s="143"/>
      <c r="K42" s="143"/>
      <c r="L42" s="143"/>
      <c r="M42" s="143"/>
      <c r="N42" s="143"/>
      <c r="O42" s="144"/>
      <c r="P42" s="144"/>
      <c r="Q42" s="144"/>
      <c r="R42" s="144"/>
      <c r="S42" s="144"/>
      <c r="T42" s="144"/>
      <c r="U42" s="144"/>
      <c r="V42" s="144"/>
      <c r="W42" s="144"/>
      <c r="X42" s="144"/>
      <c r="Y42" s="144"/>
      <c r="Z42" s="186">
        <f t="shared" si="7"/>
        <v>0</v>
      </c>
      <c r="AA42" s="151">
        <f t="shared" si="8"/>
        <v>0</v>
      </c>
      <c r="AB42" s="146"/>
      <c r="AC42" s="146"/>
      <c r="AD42" s="146"/>
      <c r="AE42" s="146"/>
      <c r="AF42" s="146"/>
      <c r="AG42" s="146"/>
      <c r="AH42" s="146"/>
      <c r="AI42" s="146"/>
      <c r="AJ42" s="146"/>
      <c r="AK42" s="146"/>
      <c r="AL42" s="146"/>
      <c r="AM42" s="146"/>
      <c r="AO42" s="143" t="s">
        <v>275</v>
      </c>
      <c r="AP42" s="143"/>
      <c r="AQ42" s="143"/>
      <c r="AR42" s="143"/>
      <c r="AS42" s="143"/>
      <c r="AT42" s="143"/>
      <c r="AU42" s="143"/>
      <c r="AV42" s="143"/>
      <c r="AW42" s="143"/>
      <c r="AX42" s="143"/>
      <c r="AY42" s="143"/>
      <c r="AZ42" s="143"/>
      <c r="BA42" s="143"/>
      <c r="BB42" s="143"/>
      <c r="BC42" s="144"/>
      <c r="BD42" s="144"/>
      <c r="BE42" s="144"/>
      <c r="BF42" s="144"/>
      <c r="BG42" s="144"/>
      <c r="BH42" s="144"/>
      <c r="BI42" s="144"/>
      <c r="BJ42" s="144"/>
      <c r="BK42" s="144"/>
      <c r="BL42" s="144"/>
      <c r="BM42" s="144"/>
      <c r="BN42" s="186">
        <f t="shared" si="9"/>
        <v>0</v>
      </c>
      <c r="BO42" s="151">
        <f t="shared" si="10"/>
        <v>0</v>
      </c>
      <c r="BP42" s="185"/>
      <c r="BQ42" s="185"/>
      <c r="BR42" s="185"/>
      <c r="BS42" s="185"/>
      <c r="BT42" s="146"/>
      <c r="BU42" s="146"/>
      <c r="BV42" s="146"/>
      <c r="BW42" s="146"/>
      <c r="BX42" s="146"/>
      <c r="BY42" s="146"/>
      <c r="BZ42" s="146"/>
      <c r="CA42" s="146"/>
    </row>
    <row r="43" spans="1:79" x14ac:dyDescent="0.2">
      <c r="A43" s="143" t="s">
        <v>276</v>
      </c>
      <c r="B43" s="143"/>
      <c r="C43" s="143"/>
      <c r="D43" s="143"/>
      <c r="E43" s="143"/>
      <c r="F43" s="143"/>
      <c r="G43" s="143"/>
      <c r="H43" s="143"/>
      <c r="I43" s="143"/>
      <c r="J43" s="143"/>
      <c r="K43" s="143"/>
      <c r="L43" s="143"/>
      <c r="M43" s="143"/>
      <c r="N43" s="143"/>
      <c r="O43" s="144"/>
      <c r="P43" s="144"/>
      <c r="Q43" s="144"/>
      <c r="R43" s="144"/>
      <c r="S43" s="144"/>
      <c r="T43" s="144"/>
      <c r="U43" s="144"/>
      <c r="V43" s="144"/>
      <c r="W43" s="144"/>
      <c r="X43" s="144"/>
      <c r="Y43" s="144"/>
      <c r="Z43" s="186">
        <f t="shared" si="7"/>
        <v>0</v>
      </c>
      <c r="AA43" s="151">
        <f t="shared" si="8"/>
        <v>0</v>
      </c>
      <c r="AB43" s="146"/>
      <c r="AC43" s="146"/>
      <c r="AD43" s="146"/>
      <c r="AE43" s="146"/>
      <c r="AF43" s="146"/>
      <c r="AG43" s="146"/>
      <c r="AH43" s="146"/>
      <c r="AI43" s="146"/>
      <c r="AJ43" s="146"/>
      <c r="AK43" s="146"/>
      <c r="AL43" s="146"/>
      <c r="AM43" s="146"/>
      <c r="AO43" s="143" t="s">
        <v>276</v>
      </c>
      <c r="AP43" s="143"/>
      <c r="AQ43" s="143"/>
      <c r="AR43" s="143"/>
      <c r="AS43" s="143"/>
      <c r="AT43" s="143"/>
      <c r="AU43" s="143"/>
      <c r="AV43" s="143"/>
      <c r="AW43" s="143"/>
      <c r="AX43" s="143"/>
      <c r="AY43" s="143"/>
      <c r="AZ43" s="143"/>
      <c r="BA43" s="143"/>
      <c r="BB43" s="143"/>
      <c r="BC43" s="144"/>
      <c r="BD43" s="144"/>
      <c r="BE43" s="144"/>
      <c r="BF43" s="144"/>
      <c r="BG43" s="144"/>
      <c r="BH43" s="144"/>
      <c r="BI43" s="144"/>
      <c r="BJ43" s="144"/>
      <c r="BK43" s="144"/>
      <c r="BL43" s="144"/>
      <c r="BM43" s="144"/>
      <c r="BN43" s="186">
        <f t="shared" si="9"/>
        <v>0</v>
      </c>
      <c r="BO43" s="151">
        <f t="shared" si="10"/>
        <v>0</v>
      </c>
      <c r="BP43" s="185"/>
      <c r="BQ43" s="185"/>
      <c r="BR43" s="185"/>
      <c r="BS43" s="185"/>
      <c r="BT43" s="146"/>
      <c r="BU43" s="146"/>
      <c r="BV43" s="146"/>
      <c r="BW43" s="146"/>
      <c r="BX43" s="146"/>
      <c r="BY43" s="146"/>
      <c r="BZ43" s="146"/>
      <c r="CA43" s="146"/>
    </row>
    <row r="44" spans="1:79" x14ac:dyDescent="0.2">
      <c r="A44" s="143" t="s">
        <v>277</v>
      </c>
      <c r="B44" s="143"/>
      <c r="C44" s="143"/>
      <c r="D44" s="143"/>
      <c r="E44" s="143"/>
      <c r="F44" s="143"/>
      <c r="G44" s="143"/>
      <c r="H44" s="143"/>
      <c r="I44" s="143"/>
      <c r="J44" s="143"/>
      <c r="K44" s="143"/>
      <c r="L44" s="143"/>
      <c r="M44" s="143"/>
      <c r="N44" s="143"/>
      <c r="O44" s="144"/>
      <c r="P44" s="144"/>
      <c r="Q44" s="144"/>
      <c r="R44" s="144"/>
      <c r="S44" s="144"/>
      <c r="T44" s="144"/>
      <c r="U44" s="144"/>
      <c r="V44" s="144"/>
      <c r="W44" s="144"/>
      <c r="X44" s="144"/>
      <c r="Y44" s="144"/>
      <c r="Z44" s="186">
        <f t="shared" si="7"/>
        <v>0</v>
      </c>
      <c r="AA44" s="151">
        <f t="shared" si="8"/>
        <v>0</v>
      </c>
      <c r="AB44" s="146"/>
      <c r="AC44" s="146"/>
      <c r="AD44" s="146"/>
      <c r="AE44" s="146"/>
      <c r="AF44" s="146"/>
      <c r="AG44" s="146"/>
      <c r="AH44" s="146"/>
      <c r="AI44" s="146"/>
      <c r="AJ44" s="146"/>
      <c r="AK44" s="146"/>
      <c r="AL44" s="146"/>
      <c r="AM44" s="146"/>
      <c r="AO44" s="143" t="s">
        <v>277</v>
      </c>
      <c r="AP44" s="143"/>
      <c r="AQ44" s="143"/>
      <c r="AR44" s="143"/>
      <c r="AS44" s="143"/>
      <c r="AT44" s="143"/>
      <c r="AU44" s="143"/>
      <c r="AV44" s="143"/>
      <c r="AW44" s="143"/>
      <c r="AX44" s="143"/>
      <c r="AY44" s="143"/>
      <c r="AZ44" s="143"/>
      <c r="BA44" s="143"/>
      <c r="BB44" s="143"/>
      <c r="BC44" s="144"/>
      <c r="BD44" s="144"/>
      <c r="BE44" s="144"/>
      <c r="BF44" s="144"/>
      <c r="BG44" s="144"/>
      <c r="BH44" s="144"/>
      <c r="BI44" s="144"/>
      <c r="BJ44" s="144"/>
      <c r="BK44" s="144"/>
      <c r="BL44" s="144"/>
      <c r="BM44" s="144"/>
      <c r="BN44" s="186">
        <f t="shared" si="9"/>
        <v>0</v>
      </c>
      <c r="BO44" s="151">
        <f t="shared" si="10"/>
        <v>0</v>
      </c>
      <c r="BP44" s="185"/>
      <c r="BQ44" s="185"/>
      <c r="BR44" s="185"/>
      <c r="BS44" s="185"/>
      <c r="BT44" s="146"/>
      <c r="BU44" s="146"/>
      <c r="BV44" s="146"/>
      <c r="BW44" s="146"/>
      <c r="BX44" s="146"/>
      <c r="BY44" s="146"/>
      <c r="BZ44" s="146"/>
      <c r="CA44" s="146"/>
    </row>
    <row r="45" spans="1:79" x14ac:dyDescent="0.2">
      <c r="A45" s="143" t="s">
        <v>278</v>
      </c>
      <c r="B45" s="143"/>
      <c r="C45" s="143"/>
      <c r="D45" s="143"/>
      <c r="E45" s="143"/>
      <c r="F45" s="143"/>
      <c r="G45" s="143"/>
      <c r="H45" s="143"/>
      <c r="I45" s="143"/>
      <c r="J45" s="143"/>
      <c r="K45" s="143"/>
      <c r="L45" s="143"/>
      <c r="M45" s="143"/>
      <c r="N45" s="143"/>
      <c r="O45" s="144"/>
      <c r="P45" s="144"/>
      <c r="Q45" s="144"/>
      <c r="R45" s="144"/>
      <c r="S45" s="144"/>
      <c r="T45" s="144"/>
      <c r="U45" s="144"/>
      <c r="V45" s="144"/>
      <c r="W45" s="144"/>
      <c r="X45" s="144"/>
      <c r="Y45" s="144"/>
      <c r="Z45" s="186">
        <f t="shared" si="7"/>
        <v>0</v>
      </c>
      <c r="AA45" s="151">
        <f t="shared" si="8"/>
        <v>0</v>
      </c>
      <c r="AB45" s="146"/>
      <c r="AC45" s="146"/>
      <c r="AD45" s="146"/>
      <c r="AE45" s="146"/>
      <c r="AF45" s="146"/>
      <c r="AG45" s="146"/>
      <c r="AH45" s="146"/>
      <c r="AI45" s="146"/>
      <c r="AJ45" s="146"/>
      <c r="AK45" s="146"/>
      <c r="AL45" s="146"/>
      <c r="AM45" s="146"/>
      <c r="AO45" s="143" t="s">
        <v>278</v>
      </c>
      <c r="AP45" s="143"/>
      <c r="AQ45" s="143"/>
      <c r="AR45" s="143"/>
      <c r="AS45" s="143"/>
      <c r="AT45" s="143"/>
      <c r="AU45" s="143"/>
      <c r="AV45" s="143"/>
      <c r="AW45" s="143"/>
      <c r="AX45" s="143"/>
      <c r="AY45" s="143"/>
      <c r="AZ45" s="143"/>
      <c r="BA45" s="143"/>
      <c r="BB45" s="143"/>
      <c r="BC45" s="144"/>
      <c r="BD45" s="144"/>
      <c r="BE45" s="144"/>
      <c r="BF45" s="144"/>
      <c r="BG45" s="144"/>
      <c r="BH45" s="144"/>
      <c r="BI45" s="144"/>
      <c r="BJ45" s="144"/>
      <c r="BK45" s="144"/>
      <c r="BL45" s="144"/>
      <c r="BM45" s="144"/>
      <c r="BN45" s="186">
        <f t="shared" si="9"/>
        <v>0</v>
      </c>
      <c r="BO45" s="151">
        <f t="shared" si="10"/>
        <v>0</v>
      </c>
      <c r="BP45" s="185"/>
      <c r="BQ45" s="185"/>
      <c r="BR45" s="185"/>
      <c r="BS45" s="185"/>
      <c r="BT45" s="146"/>
      <c r="BU45" s="146"/>
      <c r="BV45" s="146"/>
      <c r="BW45" s="146"/>
      <c r="BX45" s="146"/>
      <c r="BY45" s="146"/>
      <c r="BZ45" s="146"/>
      <c r="CA45" s="146"/>
    </row>
    <row r="46" spans="1:79" x14ac:dyDescent="0.2">
      <c r="A46" s="143" t="s">
        <v>279</v>
      </c>
      <c r="B46" s="143"/>
      <c r="C46" s="143"/>
      <c r="D46" s="143"/>
      <c r="E46" s="143"/>
      <c r="F46" s="143"/>
      <c r="G46" s="143"/>
      <c r="H46" s="143"/>
      <c r="I46" s="143"/>
      <c r="J46" s="143"/>
      <c r="K46" s="143"/>
      <c r="L46" s="143"/>
      <c r="M46" s="143"/>
      <c r="N46" s="143"/>
      <c r="O46" s="144"/>
      <c r="P46" s="144"/>
      <c r="Q46" s="144"/>
      <c r="R46" s="144"/>
      <c r="S46" s="144"/>
      <c r="T46" s="144"/>
      <c r="U46" s="144"/>
      <c r="V46" s="144"/>
      <c r="W46" s="144"/>
      <c r="X46" s="144"/>
      <c r="Y46" s="144"/>
      <c r="Z46" s="186">
        <f t="shared" si="7"/>
        <v>0</v>
      </c>
      <c r="AA46" s="151">
        <f t="shared" si="8"/>
        <v>0</v>
      </c>
      <c r="AB46" s="146"/>
      <c r="AC46" s="146"/>
      <c r="AD46" s="146"/>
      <c r="AE46" s="146"/>
      <c r="AF46" s="146"/>
      <c r="AG46" s="146"/>
      <c r="AH46" s="146"/>
      <c r="AI46" s="146"/>
      <c r="AJ46" s="146"/>
      <c r="AK46" s="146"/>
      <c r="AL46" s="146"/>
      <c r="AM46" s="146"/>
      <c r="AO46" s="143" t="s">
        <v>279</v>
      </c>
      <c r="AP46" s="143"/>
      <c r="AQ46" s="143"/>
      <c r="AR46" s="143"/>
      <c r="AS46" s="143"/>
      <c r="AT46" s="143"/>
      <c r="AU46" s="143"/>
      <c r="AV46" s="143"/>
      <c r="AW46" s="143"/>
      <c r="AX46" s="143"/>
      <c r="AY46" s="143"/>
      <c r="AZ46" s="143"/>
      <c r="BA46" s="143"/>
      <c r="BB46" s="143"/>
      <c r="BC46" s="144"/>
      <c r="BD46" s="144"/>
      <c r="BE46" s="144"/>
      <c r="BF46" s="144"/>
      <c r="BG46" s="144"/>
      <c r="BH46" s="144"/>
      <c r="BI46" s="144"/>
      <c r="BJ46" s="144"/>
      <c r="BK46" s="144"/>
      <c r="BL46" s="144"/>
      <c r="BM46" s="144"/>
      <c r="BN46" s="186">
        <f t="shared" si="9"/>
        <v>0</v>
      </c>
      <c r="BO46" s="151">
        <f t="shared" si="10"/>
        <v>0</v>
      </c>
      <c r="BP46" s="185"/>
      <c r="BQ46" s="185"/>
      <c r="BR46" s="185"/>
      <c r="BS46" s="185"/>
      <c r="BT46" s="146"/>
      <c r="BU46" s="146"/>
      <c r="BV46" s="146"/>
      <c r="BW46" s="146"/>
      <c r="BX46" s="146"/>
      <c r="BY46" s="146"/>
      <c r="BZ46" s="146"/>
      <c r="CA46" s="146"/>
    </row>
    <row r="47" spans="1:79" x14ac:dyDescent="0.2">
      <c r="A47" s="143" t="s">
        <v>280</v>
      </c>
      <c r="B47" s="143"/>
      <c r="C47" s="143"/>
      <c r="D47" s="143"/>
      <c r="E47" s="143"/>
      <c r="F47" s="143"/>
      <c r="G47" s="143"/>
      <c r="H47" s="143"/>
      <c r="I47" s="143"/>
      <c r="J47" s="143"/>
      <c r="K47" s="143"/>
      <c r="L47" s="143"/>
      <c r="M47" s="143"/>
      <c r="N47" s="143"/>
      <c r="O47" s="144"/>
      <c r="P47" s="144"/>
      <c r="Q47" s="144"/>
      <c r="R47" s="144"/>
      <c r="S47" s="144"/>
      <c r="T47" s="144"/>
      <c r="U47" s="144"/>
      <c r="V47" s="144"/>
      <c r="W47" s="144"/>
      <c r="X47" s="144"/>
      <c r="Y47" s="144"/>
      <c r="Z47" s="186">
        <f t="shared" si="7"/>
        <v>0</v>
      </c>
      <c r="AA47" s="151">
        <f t="shared" si="8"/>
        <v>0</v>
      </c>
      <c r="AB47" s="146"/>
      <c r="AC47" s="146"/>
      <c r="AD47" s="146"/>
      <c r="AE47" s="146"/>
      <c r="AF47" s="146"/>
      <c r="AG47" s="146"/>
      <c r="AH47" s="146"/>
      <c r="AI47" s="146"/>
      <c r="AJ47" s="146"/>
      <c r="AK47" s="146"/>
      <c r="AL47" s="146"/>
      <c r="AM47" s="146"/>
      <c r="AO47" s="143" t="s">
        <v>280</v>
      </c>
      <c r="AP47" s="143"/>
      <c r="AQ47" s="143"/>
      <c r="AR47" s="143"/>
      <c r="AS47" s="143"/>
      <c r="AT47" s="143"/>
      <c r="AU47" s="143"/>
      <c r="AV47" s="143"/>
      <c r="AW47" s="143"/>
      <c r="AX47" s="143"/>
      <c r="AY47" s="143"/>
      <c r="AZ47" s="143"/>
      <c r="BA47" s="143"/>
      <c r="BB47" s="143"/>
      <c r="BC47" s="144"/>
      <c r="BD47" s="144"/>
      <c r="BE47" s="144"/>
      <c r="BF47" s="144"/>
      <c r="BG47" s="144"/>
      <c r="BH47" s="144"/>
      <c r="BI47" s="144"/>
      <c r="BJ47" s="144"/>
      <c r="BK47" s="144"/>
      <c r="BL47" s="144"/>
      <c r="BM47" s="144"/>
      <c r="BN47" s="186">
        <f t="shared" si="9"/>
        <v>0</v>
      </c>
      <c r="BO47" s="151">
        <f t="shared" si="10"/>
        <v>0</v>
      </c>
      <c r="BP47" s="185"/>
      <c r="BQ47" s="185"/>
      <c r="BR47" s="185"/>
      <c r="BS47" s="185"/>
      <c r="BT47" s="146"/>
      <c r="BU47" s="146"/>
      <c r="BV47" s="146"/>
      <c r="BW47" s="146"/>
      <c r="BX47" s="146"/>
      <c r="BY47" s="146"/>
      <c r="BZ47" s="146"/>
      <c r="CA47" s="146"/>
    </row>
    <row r="48" spans="1:79" x14ac:dyDescent="0.2">
      <c r="A48" s="143" t="s">
        <v>281</v>
      </c>
      <c r="B48" s="143"/>
      <c r="C48" s="143"/>
      <c r="D48" s="143"/>
      <c r="E48" s="143"/>
      <c r="F48" s="143"/>
      <c r="G48" s="143"/>
      <c r="H48" s="143"/>
      <c r="I48" s="143"/>
      <c r="J48" s="143"/>
      <c r="K48" s="143"/>
      <c r="L48" s="143"/>
      <c r="M48" s="143"/>
      <c r="N48" s="143"/>
      <c r="O48" s="144"/>
      <c r="P48" s="144"/>
      <c r="Q48" s="144"/>
      <c r="R48" s="144"/>
      <c r="S48" s="144"/>
      <c r="T48" s="144"/>
      <c r="U48" s="144"/>
      <c r="V48" s="144"/>
      <c r="W48" s="144"/>
      <c r="X48" s="144"/>
      <c r="Y48" s="144"/>
      <c r="Z48" s="186">
        <f t="shared" si="7"/>
        <v>0</v>
      </c>
      <c r="AA48" s="151">
        <f t="shared" si="8"/>
        <v>0</v>
      </c>
      <c r="AB48" s="146"/>
      <c r="AC48" s="146"/>
      <c r="AD48" s="146"/>
      <c r="AE48" s="146"/>
      <c r="AF48" s="146"/>
      <c r="AG48" s="146"/>
      <c r="AH48" s="146"/>
      <c r="AI48" s="146"/>
      <c r="AJ48" s="146"/>
      <c r="AK48" s="146"/>
      <c r="AL48" s="146"/>
      <c r="AM48" s="146"/>
      <c r="AO48" s="143" t="s">
        <v>281</v>
      </c>
      <c r="AP48" s="143"/>
      <c r="AQ48" s="143"/>
      <c r="AR48" s="143"/>
      <c r="AS48" s="143"/>
      <c r="AT48" s="143"/>
      <c r="AU48" s="143"/>
      <c r="AV48" s="143"/>
      <c r="AW48" s="143"/>
      <c r="AX48" s="143"/>
      <c r="AY48" s="143"/>
      <c r="AZ48" s="143"/>
      <c r="BA48" s="143"/>
      <c r="BB48" s="143"/>
      <c r="BC48" s="144"/>
      <c r="BD48" s="144"/>
      <c r="BE48" s="144"/>
      <c r="BF48" s="144"/>
      <c r="BG48" s="144"/>
      <c r="BH48" s="144"/>
      <c r="BI48" s="144"/>
      <c r="BJ48" s="144"/>
      <c r="BK48" s="144"/>
      <c r="BL48" s="144"/>
      <c r="BM48" s="144"/>
      <c r="BN48" s="186">
        <f t="shared" si="9"/>
        <v>0</v>
      </c>
      <c r="BO48" s="151">
        <f t="shared" si="10"/>
        <v>0</v>
      </c>
      <c r="BP48" s="185"/>
      <c r="BQ48" s="185"/>
      <c r="BR48" s="185"/>
      <c r="BS48" s="185"/>
      <c r="BT48" s="146"/>
      <c r="BU48" s="146"/>
      <c r="BV48" s="146"/>
      <c r="BW48" s="146"/>
      <c r="BX48" s="146"/>
      <c r="BY48" s="146"/>
      <c r="BZ48" s="146"/>
      <c r="CA48" s="146"/>
    </row>
    <row r="49" spans="1:79" x14ac:dyDescent="0.2">
      <c r="A49" s="143" t="s">
        <v>282</v>
      </c>
      <c r="B49" s="143"/>
      <c r="C49" s="143"/>
      <c r="D49" s="143"/>
      <c r="E49" s="143"/>
      <c r="F49" s="143"/>
      <c r="G49" s="143"/>
      <c r="H49" s="143"/>
      <c r="I49" s="143"/>
      <c r="J49" s="143"/>
      <c r="K49" s="143"/>
      <c r="L49" s="143"/>
      <c r="M49" s="143"/>
      <c r="N49" s="143"/>
      <c r="O49" s="144"/>
      <c r="P49" s="144"/>
      <c r="Q49" s="144"/>
      <c r="R49" s="144"/>
      <c r="S49" s="144"/>
      <c r="T49" s="144"/>
      <c r="U49" s="144"/>
      <c r="V49" s="144"/>
      <c r="W49" s="144"/>
      <c r="X49" s="144"/>
      <c r="Y49" s="144"/>
      <c r="Z49" s="186">
        <f t="shared" si="7"/>
        <v>0</v>
      </c>
      <c r="AA49" s="151">
        <f t="shared" si="8"/>
        <v>0</v>
      </c>
      <c r="AB49" s="146"/>
      <c r="AC49" s="146"/>
      <c r="AD49" s="146"/>
      <c r="AE49" s="146"/>
      <c r="AF49" s="146"/>
      <c r="AG49" s="146"/>
      <c r="AH49" s="146"/>
      <c r="AI49" s="146"/>
      <c r="AJ49" s="146"/>
      <c r="AK49" s="146"/>
      <c r="AL49" s="146"/>
      <c r="AM49" s="146"/>
      <c r="AO49" s="143" t="s">
        <v>282</v>
      </c>
      <c r="AP49" s="143"/>
      <c r="AQ49" s="143"/>
      <c r="AR49" s="143"/>
      <c r="AS49" s="143"/>
      <c r="AT49" s="143"/>
      <c r="AU49" s="143"/>
      <c r="AV49" s="143"/>
      <c r="AW49" s="143"/>
      <c r="AX49" s="143"/>
      <c r="AY49" s="143"/>
      <c r="AZ49" s="143"/>
      <c r="BA49" s="143"/>
      <c r="BB49" s="143"/>
      <c r="BC49" s="144"/>
      <c r="BD49" s="144"/>
      <c r="BE49" s="144"/>
      <c r="BF49" s="144"/>
      <c r="BG49" s="144"/>
      <c r="BH49" s="144"/>
      <c r="BI49" s="144"/>
      <c r="BJ49" s="144"/>
      <c r="BK49" s="144"/>
      <c r="BL49" s="144"/>
      <c r="BM49" s="144"/>
      <c r="BN49" s="186">
        <f t="shared" si="9"/>
        <v>0</v>
      </c>
      <c r="BO49" s="151">
        <f t="shared" si="10"/>
        <v>0</v>
      </c>
      <c r="BP49" s="185"/>
      <c r="BQ49" s="185"/>
      <c r="BR49" s="185"/>
      <c r="BS49" s="185"/>
      <c r="BT49" s="146"/>
      <c r="BU49" s="146"/>
      <c r="BV49" s="146"/>
      <c r="BW49" s="146"/>
      <c r="BX49" s="146"/>
      <c r="BY49" s="146"/>
      <c r="BZ49" s="146"/>
      <c r="CA49" s="146"/>
    </row>
    <row r="50" spans="1:79" x14ac:dyDescent="0.2">
      <c r="A50" s="143" t="s">
        <v>283</v>
      </c>
      <c r="B50" s="143"/>
      <c r="C50" s="143"/>
      <c r="D50" s="143"/>
      <c r="E50" s="143"/>
      <c r="F50" s="143"/>
      <c r="G50" s="143"/>
      <c r="H50" s="143"/>
      <c r="I50" s="143"/>
      <c r="J50" s="143"/>
      <c r="K50" s="143"/>
      <c r="L50" s="143"/>
      <c r="M50" s="143"/>
      <c r="N50" s="143"/>
      <c r="O50" s="144"/>
      <c r="P50" s="144"/>
      <c r="Q50" s="144"/>
      <c r="R50" s="144"/>
      <c r="S50" s="144"/>
      <c r="T50" s="144"/>
      <c r="U50" s="144"/>
      <c r="V50" s="144"/>
      <c r="W50" s="144"/>
      <c r="X50" s="144"/>
      <c r="Y50" s="144"/>
      <c r="Z50" s="186">
        <f t="shared" si="7"/>
        <v>0</v>
      </c>
      <c r="AA50" s="151">
        <f t="shared" si="8"/>
        <v>0</v>
      </c>
      <c r="AB50" s="146"/>
      <c r="AC50" s="146"/>
      <c r="AD50" s="146"/>
      <c r="AE50" s="146"/>
      <c r="AF50" s="146"/>
      <c r="AG50" s="146"/>
      <c r="AH50" s="146"/>
      <c r="AI50" s="146"/>
      <c r="AJ50" s="146"/>
      <c r="AK50" s="146"/>
      <c r="AL50" s="146"/>
      <c r="AM50" s="146"/>
      <c r="AO50" s="143" t="s">
        <v>283</v>
      </c>
      <c r="AP50" s="143"/>
      <c r="AQ50" s="143"/>
      <c r="AR50" s="143"/>
      <c r="AS50" s="143"/>
      <c r="AT50" s="143"/>
      <c r="AU50" s="143"/>
      <c r="AV50" s="143"/>
      <c r="AW50" s="143"/>
      <c r="AX50" s="143"/>
      <c r="AY50" s="143"/>
      <c r="AZ50" s="143"/>
      <c r="BA50" s="143"/>
      <c r="BB50" s="143"/>
      <c r="BC50" s="144"/>
      <c r="BD50" s="144"/>
      <c r="BE50" s="144"/>
      <c r="BF50" s="144"/>
      <c r="BG50" s="144"/>
      <c r="BH50" s="144"/>
      <c r="BI50" s="144"/>
      <c r="BJ50" s="144"/>
      <c r="BK50" s="144"/>
      <c r="BL50" s="144"/>
      <c r="BM50" s="144"/>
      <c r="BN50" s="186">
        <f t="shared" si="9"/>
        <v>0</v>
      </c>
      <c r="BO50" s="151">
        <f t="shared" si="10"/>
        <v>0</v>
      </c>
      <c r="BP50" s="185"/>
      <c r="BQ50" s="185"/>
      <c r="BR50" s="185"/>
      <c r="BS50" s="185"/>
      <c r="BT50" s="146"/>
      <c r="BU50" s="146"/>
      <c r="BV50" s="146"/>
      <c r="BW50" s="146"/>
      <c r="BX50" s="146"/>
      <c r="BY50" s="146"/>
      <c r="BZ50" s="146"/>
      <c r="CA50" s="146"/>
    </row>
    <row r="51" spans="1:79" x14ac:dyDescent="0.2">
      <c r="A51" s="143" t="s">
        <v>284</v>
      </c>
      <c r="B51" s="143"/>
      <c r="C51" s="143"/>
      <c r="D51" s="143"/>
      <c r="E51" s="143"/>
      <c r="F51" s="143"/>
      <c r="G51" s="143"/>
      <c r="H51" s="143"/>
      <c r="I51" s="143"/>
      <c r="J51" s="143"/>
      <c r="K51" s="143"/>
      <c r="L51" s="143"/>
      <c r="M51" s="143"/>
      <c r="N51" s="143"/>
      <c r="O51" s="144"/>
      <c r="P51" s="144"/>
      <c r="Q51" s="144"/>
      <c r="R51" s="144"/>
      <c r="S51" s="144"/>
      <c r="T51" s="144"/>
      <c r="U51" s="144"/>
      <c r="V51" s="144"/>
      <c r="W51" s="144"/>
      <c r="X51" s="144"/>
      <c r="Y51" s="144"/>
      <c r="Z51" s="186">
        <f t="shared" si="7"/>
        <v>0</v>
      </c>
      <c r="AA51" s="151">
        <f t="shared" si="8"/>
        <v>0</v>
      </c>
      <c r="AB51" s="146"/>
      <c r="AC51" s="146"/>
      <c r="AD51" s="146"/>
      <c r="AE51" s="146"/>
      <c r="AF51" s="146"/>
      <c r="AG51" s="146"/>
      <c r="AH51" s="146"/>
      <c r="AI51" s="146"/>
      <c r="AJ51" s="146"/>
      <c r="AK51" s="146"/>
      <c r="AL51" s="146"/>
      <c r="AM51" s="146"/>
      <c r="AO51" s="143" t="s">
        <v>284</v>
      </c>
      <c r="AP51" s="143"/>
      <c r="AQ51" s="143"/>
      <c r="AR51" s="143"/>
      <c r="AS51" s="143"/>
      <c r="AT51" s="143"/>
      <c r="AU51" s="143"/>
      <c r="AV51" s="143"/>
      <c r="AW51" s="143"/>
      <c r="AX51" s="143"/>
      <c r="AY51" s="143"/>
      <c r="AZ51" s="143"/>
      <c r="BA51" s="143"/>
      <c r="BB51" s="143"/>
      <c r="BC51" s="144"/>
      <c r="BD51" s="144"/>
      <c r="BE51" s="144"/>
      <c r="BF51" s="144"/>
      <c r="BG51" s="144"/>
      <c r="BH51" s="144"/>
      <c r="BI51" s="144"/>
      <c r="BJ51" s="144"/>
      <c r="BK51" s="144"/>
      <c r="BL51" s="144"/>
      <c r="BM51" s="144"/>
      <c r="BN51" s="186">
        <f t="shared" si="9"/>
        <v>0</v>
      </c>
      <c r="BO51" s="151">
        <f t="shared" si="10"/>
        <v>0</v>
      </c>
      <c r="BP51" s="185"/>
      <c r="BQ51" s="185"/>
      <c r="BR51" s="185"/>
      <c r="BS51" s="185"/>
      <c r="BT51" s="146"/>
      <c r="BU51" s="146"/>
      <c r="BV51" s="146"/>
      <c r="BW51" s="146"/>
      <c r="BX51" s="146"/>
      <c r="BY51" s="146"/>
      <c r="BZ51" s="146"/>
      <c r="CA51" s="146"/>
    </row>
    <row r="52" spans="1:79" x14ac:dyDescent="0.2">
      <c r="A52" s="143" t="s">
        <v>285</v>
      </c>
      <c r="B52" s="143"/>
      <c r="C52" s="143"/>
      <c r="D52" s="143"/>
      <c r="E52" s="143"/>
      <c r="F52" s="143"/>
      <c r="G52" s="143"/>
      <c r="H52" s="143"/>
      <c r="I52" s="143"/>
      <c r="J52" s="143"/>
      <c r="K52" s="143"/>
      <c r="L52" s="143"/>
      <c r="M52" s="143"/>
      <c r="N52" s="143"/>
      <c r="O52" s="144"/>
      <c r="P52" s="144"/>
      <c r="Q52" s="144"/>
      <c r="R52" s="144"/>
      <c r="S52" s="144"/>
      <c r="T52" s="144"/>
      <c r="U52" s="144"/>
      <c r="V52" s="144"/>
      <c r="W52" s="144"/>
      <c r="X52" s="144"/>
      <c r="Y52" s="144"/>
      <c r="Z52" s="186">
        <f t="shared" si="7"/>
        <v>0</v>
      </c>
      <c r="AA52" s="151">
        <f t="shared" si="8"/>
        <v>0</v>
      </c>
      <c r="AB52" s="146"/>
      <c r="AC52" s="146"/>
      <c r="AD52" s="146"/>
      <c r="AE52" s="146"/>
      <c r="AF52" s="146"/>
      <c r="AG52" s="146"/>
      <c r="AH52" s="146"/>
      <c r="AI52" s="146"/>
      <c r="AJ52" s="146"/>
      <c r="AK52" s="146"/>
      <c r="AL52" s="146"/>
      <c r="AM52" s="146"/>
      <c r="AO52" s="143" t="s">
        <v>285</v>
      </c>
      <c r="AP52" s="143"/>
      <c r="AQ52" s="143"/>
      <c r="AR52" s="143"/>
      <c r="AS52" s="143"/>
      <c r="AT52" s="143"/>
      <c r="AU52" s="143"/>
      <c r="AV52" s="143"/>
      <c r="AW52" s="143"/>
      <c r="AX52" s="143"/>
      <c r="AY52" s="143"/>
      <c r="AZ52" s="143"/>
      <c r="BA52" s="143"/>
      <c r="BB52" s="143"/>
      <c r="BC52" s="144"/>
      <c r="BD52" s="144"/>
      <c r="BE52" s="144"/>
      <c r="BF52" s="144"/>
      <c r="BG52" s="144"/>
      <c r="BH52" s="144"/>
      <c r="BI52" s="144"/>
      <c r="BJ52" s="144"/>
      <c r="BK52" s="144"/>
      <c r="BL52" s="144"/>
      <c r="BM52" s="144"/>
      <c r="BN52" s="186">
        <f t="shared" si="9"/>
        <v>0</v>
      </c>
      <c r="BO52" s="151">
        <f t="shared" si="10"/>
        <v>0</v>
      </c>
      <c r="BP52" s="185"/>
      <c r="BQ52" s="185"/>
      <c r="BR52" s="185"/>
      <c r="BS52" s="185"/>
      <c r="BT52" s="146"/>
      <c r="BU52" s="146"/>
      <c r="BV52" s="146"/>
      <c r="BW52" s="146"/>
      <c r="BX52" s="146"/>
      <c r="BY52" s="146"/>
      <c r="BZ52" s="146"/>
      <c r="CA52" s="146"/>
    </row>
    <row r="53" spans="1:79" x14ac:dyDescent="0.2">
      <c r="A53" s="143" t="s">
        <v>286</v>
      </c>
      <c r="B53" s="143"/>
      <c r="C53" s="143"/>
      <c r="D53" s="143"/>
      <c r="E53" s="143"/>
      <c r="F53" s="143"/>
      <c r="G53" s="143"/>
      <c r="H53" s="143"/>
      <c r="I53" s="143"/>
      <c r="J53" s="143"/>
      <c r="K53" s="143"/>
      <c r="L53" s="143"/>
      <c r="M53" s="143"/>
      <c r="N53" s="143"/>
      <c r="O53" s="144"/>
      <c r="P53" s="144"/>
      <c r="Q53" s="144"/>
      <c r="R53" s="144"/>
      <c r="S53" s="144"/>
      <c r="T53" s="144"/>
      <c r="U53" s="144"/>
      <c r="V53" s="144"/>
      <c r="W53" s="144"/>
      <c r="X53" s="144"/>
      <c r="Y53" s="144"/>
      <c r="Z53" s="186">
        <f t="shared" si="7"/>
        <v>0</v>
      </c>
      <c r="AA53" s="151">
        <f t="shared" si="8"/>
        <v>0</v>
      </c>
      <c r="AB53" s="146"/>
      <c r="AC53" s="146"/>
      <c r="AD53" s="146"/>
      <c r="AE53" s="146"/>
      <c r="AF53" s="146"/>
      <c r="AG53" s="146"/>
      <c r="AH53" s="146"/>
      <c r="AI53" s="146"/>
      <c r="AJ53" s="146"/>
      <c r="AK53" s="146"/>
      <c r="AL53" s="146"/>
      <c r="AM53" s="146"/>
      <c r="AO53" s="143" t="s">
        <v>286</v>
      </c>
      <c r="AP53" s="143"/>
      <c r="AQ53" s="143"/>
      <c r="AR53" s="143"/>
      <c r="AS53" s="143"/>
      <c r="AT53" s="143"/>
      <c r="AU53" s="143"/>
      <c r="AV53" s="143"/>
      <c r="AW53" s="143"/>
      <c r="AX53" s="143"/>
      <c r="AY53" s="143"/>
      <c r="AZ53" s="143"/>
      <c r="BA53" s="143"/>
      <c r="BB53" s="143"/>
      <c r="BC53" s="144"/>
      <c r="BD53" s="144"/>
      <c r="BE53" s="144"/>
      <c r="BF53" s="144"/>
      <c r="BG53" s="144"/>
      <c r="BH53" s="144"/>
      <c r="BI53" s="144"/>
      <c r="BJ53" s="144"/>
      <c r="BK53" s="144"/>
      <c r="BL53" s="144"/>
      <c r="BM53" s="144"/>
      <c r="BN53" s="186">
        <f t="shared" si="9"/>
        <v>0</v>
      </c>
      <c r="BO53" s="151">
        <f t="shared" si="10"/>
        <v>0</v>
      </c>
      <c r="BP53" s="185"/>
      <c r="BQ53" s="185"/>
      <c r="BR53" s="185"/>
      <c r="BS53" s="185"/>
      <c r="BT53" s="146"/>
      <c r="BU53" s="146"/>
      <c r="BV53" s="146"/>
      <c r="BW53" s="146"/>
      <c r="BX53" s="146"/>
      <c r="BY53" s="146"/>
      <c r="BZ53" s="146"/>
      <c r="CA53" s="146"/>
    </row>
    <row r="54" spans="1:79" x14ac:dyDescent="0.2">
      <c r="A54" s="143" t="s">
        <v>287</v>
      </c>
      <c r="B54" s="143"/>
      <c r="C54" s="143"/>
      <c r="D54" s="143"/>
      <c r="E54" s="143"/>
      <c r="F54" s="143"/>
      <c r="G54" s="143"/>
      <c r="H54" s="143"/>
      <c r="I54" s="143"/>
      <c r="J54" s="143"/>
      <c r="K54" s="143"/>
      <c r="L54" s="143"/>
      <c r="M54" s="143"/>
      <c r="N54" s="143"/>
      <c r="O54" s="144"/>
      <c r="P54" s="144"/>
      <c r="Q54" s="144"/>
      <c r="R54" s="144"/>
      <c r="S54" s="144"/>
      <c r="T54" s="144"/>
      <c r="U54" s="144"/>
      <c r="V54" s="144"/>
      <c r="W54" s="144"/>
      <c r="X54" s="144"/>
      <c r="Y54" s="144"/>
      <c r="Z54" s="186">
        <f t="shared" si="7"/>
        <v>0</v>
      </c>
      <c r="AA54" s="151">
        <f t="shared" si="8"/>
        <v>0</v>
      </c>
      <c r="AB54" s="146"/>
      <c r="AC54" s="146"/>
      <c r="AD54" s="146"/>
      <c r="AE54" s="146"/>
      <c r="AF54" s="146"/>
      <c r="AG54" s="146"/>
      <c r="AH54" s="146"/>
      <c r="AI54" s="146"/>
      <c r="AJ54" s="146"/>
      <c r="AK54" s="146"/>
      <c r="AL54" s="146"/>
      <c r="AM54" s="146"/>
      <c r="AO54" s="143" t="s">
        <v>287</v>
      </c>
      <c r="AP54" s="143"/>
      <c r="AQ54" s="143"/>
      <c r="AR54" s="143"/>
      <c r="AS54" s="143"/>
      <c r="AT54" s="143"/>
      <c r="AU54" s="143"/>
      <c r="AV54" s="143"/>
      <c r="AW54" s="143"/>
      <c r="AX54" s="143"/>
      <c r="AY54" s="143"/>
      <c r="AZ54" s="143"/>
      <c r="BA54" s="143"/>
      <c r="BB54" s="143"/>
      <c r="BC54" s="144"/>
      <c r="BD54" s="144"/>
      <c r="BE54" s="144"/>
      <c r="BF54" s="144"/>
      <c r="BG54" s="144"/>
      <c r="BH54" s="144"/>
      <c r="BI54" s="144"/>
      <c r="BJ54" s="144"/>
      <c r="BK54" s="144"/>
      <c r="BL54" s="144"/>
      <c r="BM54" s="144"/>
      <c r="BN54" s="186">
        <f t="shared" si="9"/>
        <v>0</v>
      </c>
      <c r="BO54" s="151">
        <f t="shared" si="10"/>
        <v>0</v>
      </c>
      <c r="BP54" s="185"/>
      <c r="BQ54" s="185"/>
      <c r="BR54" s="185"/>
      <c r="BS54" s="185"/>
      <c r="BT54" s="146"/>
      <c r="BU54" s="146"/>
      <c r="BV54" s="146"/>
      <c r="BW54" s="146"/>
      <c r="BX54" s="146"/>
      <c r="BY54" s="146"/>
      <c r="BZ54" s="146"/>
      <c r="CA54" s="146"/>
    </row>
    <row r="55" spans="1:79" x14ac:dyDescent="0.2">
      <c r="A55" s="143" t="s">
        <v>288</v>
      </c>
      <c r="B55" s="143"/>
      <c r="C55" s="143"/>
      <c r="D55" s="143"/>
      <c r="E55" s="143"/>
      <c r="F55" s="143"/>
      <c r="G55" s="143"/>
      <c r="H55" s="143"/>
      <c r="I55" s="143"/>
      <c r="J55" s="143"/>
      <c r="K55" s="143"/>
      <c r="L55" s="143"/>
      <c r="M55" s="143"/>
      <c r="N55" s="143"/>
      <c r="O55" s="144"/>
      <c r="P55" s="144"/>
      <c r="Q55" s="144"/>
      <c r="R55" s="144"/>
      <c r="S55" s="144"/>
      <c r="T55" s="144"/>
      <c r="U55" s="144"/>
      <c r="V55" s="144"/>
      <c r="W55" s="144"/>
      <c r="X55" s="144"/>
      <c r="Y55" s="144"/>
      <c r="Z55" s="186">
        <f t="shared" si="7"/>
        <v>0</v>
      </c>
      <c r="AA55" s="151">
        <f t="shared" si="8"/>
        <v>0</v>
      </c>
      <c r="AB55" s="146"/>
      <c r="AC55" s="146"/>
      <c r="AD55" s="146"/>
      <c r="AE55" s="146"/>
      <c r="AF55" s="146"/>
      <c r="AG55" s="146"/>
      <c r="AH55" s="146"/>
      <c r="AI55" s="146"/>
      <c r="AJ55" s="146"/>
      <c r="AK55" s="146"/>
      <c r="AL55" s="146"/>
      <c r="AM55" s="146"/>
      <c r="AO55" s="143" t="s">
        <v>288</v>
      </c>
      <c r="AP55" s="143"/>
      <c r="AQ55" s="143"/>
      <c r="AR55" s="143"/>
      <c r="AS55" s="143"/>
      <c r="AT55" s="143"/>
      <c r="AU55" s="143"/>
      <c r="AV55" s="143"/>
      <c r="AW55" s="143"/>
      <c r="AX55" s="143"/>
      <c r="AY55" s="143"/>
      <c r="AZ55" s="143"/>
      <c r="BA55" s="143"/>
      <c r="BB55" s="143"/>
      <c r="BC55" s="144"/>
      <c r="BD55" s="144"/>
      <c r="BE55" s="144"/>
      <c r="BF55" s="144"/>
      <c r="BG55" s="144"/>
      <c r="BH55" s="144"/>
      <c r="BI55" s="144"/>
      <c r="BJ55" s="144"/>
      <c r="BK55" s="144"/>
      <c r="BL55" s="144"/>
      <c r="BM55" s="144"/>
      <c r="BN55" s="186">
        <f t="shared" si="9"/>
        <v>0</v>
      </c>
      <c r="BO55" s="151">
        <f t="shared" si="10"/>
        <v>0</v>
      </c>
      <c r="BP55" s="185"/>
      <c r="BQ55" s="185"/>
      <c r="BR55" s="185"/>
      <c r="BS55" s="185"/>
      <c r="BT55" s="146"/>
      <c r="BU55" s="146"/>
      <c r="BV55" s="146"/>
      <c r="BW55" s="146"/>
      <c r="BX55" s="146"/>
      <c r="BY55" s="146"/>
      <c r="BZ55" s="146"/>
      <c r="CA55" s="146"/>
    </row>
    <row r="56" spans="1:79" x14ac:dyDescent="0.2">
      <c r="A56" s="143" t="s">
        <v>289</v>
      </c>
      <c r="B56" s="143"/>
      <c r="C56" s="143"/>
      <c r="D56" s="143"/>
      <c r="E56" s="143"/>
      <c r="F56" s="143"/>
      <c r="G56" s="143"/>
      <c r="H56" s="143"/>
      <c r="I56" s="143"/>
      <c r="J56" s="143"/>
      <c r="K56" s="143"/>
      <c r="L56" s="143"/>
      <c r="M56" s="143"/>
      <c r="N56" s="143"/>
      <c r="O56" s="144"/>
      <c r="P56" s="144"/>
      <c r="Q56" s="144"/>
      <c r="R56" s="144"/>
      <c r="S56" s="144"/>
      <c r="T56" s="144"/>
      <c r="U56" s="144"/>
      <c r="V56" s="144"/>
      <c r="W56" s="144"/>
      <c r="X56" s="144"/>
      <c r="Y56" s="144"/>
      <c r="Z56" s="186">
        <f t="shared" si="7"/>
        <v>0</v>
      </c>
      <c r="AA56" s="151">
        <f t="shared" si="8"/>
        <v>0</v>
      </c>
      <c r="AB56" s="146"/>
      <c r="AC56" s="146"/>
      <c r="AD56" s="146"/>
      <c r="AE56" s="146"/>
      <c r="AF56" s="146"/>
      <c r="AG56" s="146"/>
      <c r="AH56" s="146"/>
      <c r="AI56" s="146"/>
      <c r="AJ56" s="146"/>
      <c r="AK56" s="146"/>
      <c r="AL56" s="146"/>
      <c r="AM56" s="146"/>
      <c r="AO56" s="143" t="s">
        <v>289</v>
      </c>
      <c r="AP56" s="143"/>
      <c r="AQ56" s="143"/>
      <c r="AR56" s="143"/>
      <c r="AS56" s="143"/>
      <c r="AT56" s="143"/>
      <c r="AU56" s="143"/>
      <c r="AV56" s="143"/>
      <c r="AW56" s="143"/>
      <c r="AX56" s="143"/>
      <c r="AY56" s="143"/>
      <c r="AZ56" s="143"/>
      <c r="BA56" s="143"/>
      <c r="BB56" s="143"/>
      <c r="BC56" s="144"/>
      <c r="BD56" s="144"/>
      <c r="BE56" s="144"/>
      <c r="BF56" s="144"/>
      <c r="BG56" s="144"/>
      <c r="BH56" s="144"/>
      <c r="BI56" s="144"/>
      <c r="BJ56" s="144"/>
      <c r="BK56" s="144"/>
      <c r="BL56" s="144"/>
      <c r="BM56" s="144"/>
      <c r="BN56" s="186">
        <f t="shared" si="9"/>
        <v>0</v>
      </c>
      <c r="BO56" s="151">
        <f t="shared" si="10"/>
        <v>0</v>
      </c>
      <c r="BP56" s="185"/>
      <c r="BQ56" s="185"/>
      <c r="BR56" s="185"/>
      <c r="BS56" s="185"/>
      <c r="BT56" s="146"/>
      <c r="BU56" s="146"/>
      <c r="BV56" s="146"/>
      <c r="BW56" s="146"/>
      <c r="BX56" s="146"/>
      <c r="BY56" s="146"/>
      <c r="BZ56" s="146"/>
      <c r="CA56" s="146"/>
    </row>
    <row r="57" spans="1:79" x14ac:dyDescent="0.2">
      <c r="A57" s="143" t="s">
        <v>290</v>
      </c>
      <c r="B57" s="143"/>
      <c r="C57" s="143"/>
      <c r="D57" s="143"/>
      <c r="E57" s="143"/>
      <c r="F57" s="143"/>
      <c r="G57" s="143"/>
      <c r="H57" s="143"/>
      <c r="I57" s="143"/>
      <c r="J57" s="143"/>
      <c r="K57" s="143"/>
      <c r="L57" s="143"/>
      <c r="M57" s="143"/>
      <c r="N57" s="143"/>
      <c r="O57" s="144"/>
      <c r="P57" s="144"/>
      <c r="Q57" s="144"/>
      <c r="R57" s="144"/>
      <c r="S57" s="144"/>
      <c r="T57" s="144"/>
      <c r="U57" s="144"/>
      <c r="V57" s="144"/>
      <c r="W57" s="144"/>
      <c r="X57" s="144"/>
      <c r="Y57" s="144"/>
      <c r="Z57" s="186">
        <f t="shared" si="7"/>
        <v>0</v>
      </c>
      <c r="AA57" s="151">
        <f t="shared" si="8"/>
        <v>0</v>
      </c>
      <c r="AB57" s="146"/>
      <c r="AC57" s="146"/>
      <c r="AD57" s="146"/>
      <c r="AE57" s="146"/>
      <c r="AF57" s="146"/>
      <c r="AG57" s="146"/>
      <c r="AH57" s="146"/>
      <c r="AI57" s="146"/>
      <c r="AJ57" s="146"/>
      <c r="AK57" s="146"/>
      <c r="AL57" s="146"/>
      <c r="AM57" s="146"/>
      <c r="AO57" s="143" t="s">
        <v>290</v>
      </c>
      <c r="AP57" s="143"/>
      <c r="AQ57" s="143"/>
      <c r="AR57" s="143"/>
      <c r="AS57" s="143"/>
      <c r="AT57" s="143"/>
      <c r="AU57" s="143"/>
      <c r="AV57" s="143"/>
      <c r="AW57" s="143"/>
      <c r="AX57" s="143"/>
      <c r="AY57" s="143"/>
      <c r="AZ57" s="143"/>
      <c r="BA57" s="143"/>
      <c r="BB57" s="143"/>
      <c r="BC57" s="144"/>
      <c r="BD57" s="144"/>
      <c r="BE57" s="144"/>
      <c r="BF57" s="144"/>
      <c r="BG57" s="144"/>
      <c r="BH57" s="144"/>
      <c r="BI57" s="144"/>
      <c r="BJ57" s="144"/>
      <c r="BK57" s="144"/>
      <c r="BL57" s="144"/>
      <c r="BM57" s="144"/>
      <c r="BN57" s="186">
        <f t="shared" si="9"/>
        <v>0</v>
      </c>
      <c r="BO57" s="151">
        <f t="shared" si="10"/>
        <v>0</v>
      </c>
      <c r="BP57" s="185"/>
      <c r="BQ57" s="185"/>
      <c r="BR57" s="185"/>
      <c r="BS57" s="185"/>
      <c r="BT57" s="146"/>
      <c r="BU57" s="146"/>
      <c r="BV57" s="146"/>
      <c r="BW57" s="146"/>
      <c r="BX57" s="146"/>
      <c r="BY57" s="146"/>
      <c r="BZ57" s="146"/>
      <c r="CA57" s="146"/>
    </row>
    <row r="58" spans="1:79" x14ac:dyDescent="0.2">
      <c r="A58" s="143" t="s">
        <v>291</v>
      </c>
      <c r="B58" s="143"/>
      <c r="C58" s="143"/>
      <c r="D58" s="143"/>
      <c r="E58" s="143"/>
      <c r="F58" s="143"/>
      <c r="G58" s="143"/>
      <c r="H58" s="143"/>
      <c r="I58" s="143"/>
      <c r="J58" s="143"/>
      <c r="K58" s="143"/>
      <c r="L58" s="143"/>
      <c r="M58" s="143"/>
      <c r="N58" s="143"/>
      <c r="O58" s="144"/>
      <c r="P58" s="144"/>
      <c r="Q58" s="144"/>
      <c r="R58" s="144"/>
      <c r="S58" s="144"/>
      <c r="T58" s="144"/>
      <c r="U58" s="144"/>
      <c r="V58" s="144"/>
      <c r="W58" s="144"/>
      <c r="X58" s="144"/>
      <c r="Y58" s="144"/>
      <c r="Z58" s="186">
        <f t="shared" si="7"/>
        <v>0</v>
      </c>
      <c r="AA58" s="151">
        <f t="shared" si="8"/>
        <v>0</v>
      </c>
      <c r="AB58" s="146"/>
      <c r="AC58" s="146"/>
      <c r="AD58" s="146"/>
      <c r="AE58" s="146"/>
      <c r="AF58" s="146"/>
      <c r="AG58" s="146"/>
      <c r="AH58" s="146"/>
      <c r="AI58" s="146"/>
      <c r="AJ58" s="146"/>
      <c r="AK58" s="146"/>
      <c r="AL58" s="146"/>
      <c r="AM58" s="146"/>
      <c r="AO58" s="143" t="s">
        <v>291</v>
      </c>
      <c r="AP58" s="143"/>
      <c r="AQ58" s="143"/>
      <c r="AR58" s="143"/>
      <c r="AS58" s="143"/>
      <c r="AT58" s="143"/>
      <c r="AU58" s="143"/>
      <c r="AV58" s="143"/>
      <c r="AW58" s="143"/>
      <c r="AX58" s="143"/>
      <c r="AY58" s="143"/>
      <c r="AZ58" s="143"/>
      <c r="BA58" s="143"/>
      <c r="BB58" s="143"/>
      <c r="BC58" s="144"/>
      <c r="BD58" s="144"/>
      <c r="BE58" s="144"/>
      <c r="BF58" s="144"/>
      <c r="BG58" s="144"/>
      <c r="BH58" s="144"/>
      <c r="BI58" s="144"/>
      <c r="BJ58" s="144"/>
      <c r="BK58" s="144"/>
      <c r="BL58" s="144"/>
      <c r="BM58" s="144"/>
      <c r="BN58" s="186">
        <f t="shared" si="9"/>
        <v>0</v>
      </c>
      <c r="BO58" s="151">
        <f t="shared" si="10"/>
        <v>0</v>
      </c>
      <c r="BP58" s="185"/>
      <c r="BQ58" s="185"/>
      <c r="BR58" s="185"/>
      <c r="BS58" s="185"/>
      <c r="BT58" s="146"/>
      <c r="BU58" s="146"/>
      <c r="BV58" s="146"/>
      <c r="BW58" s="146"/>
      <c r="BX58" s="146"/>
      <c r="BY58" s="146"/>
      <c r="BZ58" s="146"/>
      <c r="CA58" s="146"/>
    </row>
    <row r="59" spans="1:79" x14ac:dyDescent="0.2">
      <c r="A59" s="143" t="s">
        <v>292</v>
      </c>
      <c r="B59" s="143"/>
      <c r="C59" s="143"/>
      <c r="D59" s="143"/>
      <c r="E59" s="143"/>
      <c r="F59" s="143"/>
      <c r="G59" s="143"/>
      <c r="H59" s="143"/>
      <c r="I59" s="143"/>
      <c r="J59" s="143"/>
      <c r="K59" s="143"/>
      <c r="L59" s="143"/>
      <c r="M59" s="143"/>
      <c r="N59" s="143"/>
      <c r="O59" s="144"/>
      <c r="P59" s="144"/>
      <c r="Q59" s="144"/>
      <c r="R59" s="144"/>
      <c r="S59" s="144"/>
      <c r="T59" s="144"/>
      <c r="U59" s="144"/>
      <c r="V59" s="144"/>
      <c r="W59" s="144"/>
      <c r="X59" s="144"/>
      <c r="Y59" s="144"/>
      <c r="Z59" s="186">
        <f t="shared" si="7"/>
        <v>0</v>
      </c>
      <c r="AA59" s="151">
        <f t="shared" si="8"/>
        <v>0</v>
      </c>
      <c r="AB59" s="146"/>
      <c r="AC59" s="146"/>
      <c r="AD59" s="146"/>
      <c r="AE59" s="146"/>
      <c r="AF59" s="146"/>
      <c r="AG59" s="146"/>
      <c r="AH59" s="146"/>
      <c r="AI59" s="146"/>
      <c r="AJ59" s="146"/>
      <c r="AK59" s="146"/>
      <c r="AL59" s="146"/>
      <c r="AM59" s="146"/>
      <c r="AO59" s="143" t="s">
        <v>292</v>
      </c>
      <c r="AP59" s="143"/>
      <c r="AQ59" s="143"/>
      <c r="AR59" s="143"/>
      <c r="AS59" s="143"/>
      <c r="AT59" s="143"/>
      <c r="AU59" s="143"/>
      <c r="AV59" s="143"/>
      <c r="AW59" s="143"/>
      <c r="AX59" s="143"/>
      <c r="AY59" s="143"/>
      <c r="AZ59" s="143"/>
      <c r="BA59" s="143"/>
      <c r="BB59" s="143"/>
      <c r="BC59" s="144"/>
      <c r="BD59" s="144"/>
      <c r="BE59" s="144"/>
      <c r="BF59" s="144"/>
      <c r="BG59" s="144"/>
      <c r="BH59" s="144"/>
      <c r="BI59" s="144"/>
      <c r="BJ59" s="144"/>
      <c r="BK59" s="144"/>
      <c r="BL59" s="144"/>
      <c r="BM59" s="144"/>
      <c r="BN59" s="186">
        <f t="shared" si="9"/>
        <v>0</v>
      </c>
      <c r="BO59" s="151">
        <f t="shared" si="10"/>
        <v>0</v>
      </c>
      <c r="BP59" s="185"/>
      <c r="BQ59" s="185"/>
      <c r="BR59" s="185"/>
      <c r="BS59" s="185"/>
      <c r="BT59" s="146"/>
      <c r="BU59" s="146"/>
      <c r="BV59" s="146"/>
      <c r="BW59" s="146"/>
      <c r="BX59" s="146"/>
      <c r="BY59" s="146"/>
      <c r="BZ59" s="146"/>
      <c r="CA59" s="146"/>
    </row>
    <row r="60" spans="1:79" x14ac:dyDescent="0.2">
      <c r="A60" s="148" t="s">
        <v>293</v>
      </c>
      <c r="B60" s="145">
        <f t="shared" ref="B60:AM60" si="11">SUM(B39:B59)</f>
        <v>0</v>
      </c>
      <c r="C60" s="145">
        <f t="shared" si="11"/>
        <v>0</v>
      </c>
      <c r="D60" s="145">
        <f t="shared" si="11"/>
        <v>0</v>
      </c>
      <c r="E60" s="145">
        <f t="shared" si="11"/>
        <v>0</v>
      </c>
      <c r="F60" s="145">
        <f t="shared" si="11"/>
        <v>0</v>
      </c>
      <c r="G60" s="145">
        <f t="shared" si="11"/>
        <v>0</v>
      </c>
      <c r="H60" s="145">
        <f t="shared" si="11"/>
        <v>0</v>
      </c>
      <c r="I60" s="145">
        <f t="shared" si="11"/>
        <v>0</v>
      </c>
      <c r="J60" s="145">
        <f t="shared" si="11"/>
        <v>0</v>
      </c>
      <c r="K60" s="145">
        <f t="shared" si="11"/>
        <v>0</v>
      </c>
      <c r="L60" s="145">
        <f t="shared" si="11"/>
        <v>0</v>
      </c>
      <c r="M60" s="145">
        <f t="shared" si="11"/>
        <v>0</v>
      </c>
      <c r="N60" s="145">
        <f t="shared" si="11"/>
        <v>0</v>
      </c>
      <c r="O60" s="145">
        <f t="shared" si="11"/>
        <v>0</v>
      </c>
      <c r="P60" s="145">
        <f t="shared" si="11"/>
        <v>0</v>
      </c>
      <c r="Q60" s="145">
        <f t="shared" si="11"/>
        <v>0</v>
      </c>
      <c r="R60" s="145">
        <f t="shared" si="11"/>
        <v>0</v>
      </c>
      <c r="S60" s="145">
        <f t="shared" si="11"/>
        <v>0</v>
      </c>
      <c r="T60" s="145">
        <f t="shared" si="11"/>
        <v>0</v>
      </c>
      <c r="U60" s="145">
        <f t="shared" si="11"/>
        <v>0</v>
      </c>
      <c r="V60" s="145">
        <f t="shared" si="11"/>
        <v>0</v>
      </c>
      <c r="W60" s="145">
        <f t="shared" si="11"/>
        <v>0</v>
      </c>
      <c r="X60" s="145">
        <f t="shared" si="11"/>
        <v>0</v>
      </c>
      <c r="Y60" s="145">
        <f t="shared" si="11"/>
        <v>0</v>
      </c>
      <c r="Z60" s="145">
        <f t="shared" si="11"/>
        <v>0</v>
      </c>
      <c r="AA60" s="151">
        <f t="shared" si="11"/>
        <v>0</v>
      </c>
      <c r="AB60" s="145">
        <f t="shared" si="11"/>
        <v>0</v>
      </c>
      <c r="AC60" s="145">
        <f t="shared" si="11"/>
        <v>0</v>
      </c>
      <c r="AD60" s="145">
        <f t="shared" si="11"/>
        <v>0</v>
      </c>
      <c r="AE60" s="145">
        <f t="shared" si="11"/>
        <v>0</v>
      </c>
      <c r="AF60" s="145">
        <f t="shared" si="11"/>
        <v>0</v>
      </c>
      <c r="AG60" s="145">
        <f t="shared" si="11"/>
        <v>0</v>
      </c>
      <c r="AH60" s="145">
        <f t="shared" si="11"/>
        <v>0</v>
      </c>
      <c r="AI60" s="145">
        <f t="shared" si="11"/>
        <v>0</v>
      </c>
      <c r="AJ60" s="145">
        <f t="shared" si="11"/>
        <v>0</v>
      </c>
      <c r="AK60" s="145">
        <f t="shared" si="11"/>
        <v>0</v>
      </c>
      <c r="AL60" s="145">
        <f t="shared" si="11"/>
        <v>0</v>
      </c>
      <c r="AM60" s="145">
        <f t="shared" si="11"/>
        <v>0</v>
      </c>
      <c r="AO60" s="148" t="s">
        <v>293</v>
      </c>
      <c r="AP60" s="145">
        <f t="shared" ref="AP60:BB60" si="12">SUM(AP39:AP59)</f>
        <v>0</v>
      </c>
      <c r="AQ60" s="145">
        <f t="shared" si="12"/>
        <v>0</v>
      </c>
      <c r="AR60" s="145">
        <f t="shared" si="12"/>
        <v>0</v>
      </c>
      <c r="AS60" s="145">
        <f t="shared" si="12"/>
        <v>0</v>
      </c>
      <c r="AT60" s="145">
        <f t="shared" si="12"/>
        <v>0</v>
      </c>
      <c r="AU60" s="145">
        <f t="shared" si="12"/>
        <v>0</v>
      </c>
      <c r="AV60" s="145">
        <f t="shared" si="12"/>
        <v>0</v>
      </c>
      <c r="AW60" s="145">
        <f t="shared" si="12"/>
        <v>0</v>
      </c>
      <c r="AX60" s="145">
        <f t="shared" si="12"/>
        <v>0</v>
      </c>
      <c r="AY60" s="145">
        <f t="shared" si="12"/>
        <v>0</v>
      </c>
      <c r="AZ60" s="145">
        <f t="shared" si="12"/>
        <v>0</v>
      </c>
      <c r="BA60" s="145">
        <f t="shared" si="12"/>
        <v>0</v>
      </c>
      <c r="BB60" s="145">
        <f t="shared" si="12"/>
        <v>0</v>
      </c>
      <c r="BC60" s="145">
        <f>SUM(BC39:BC59)</f>
        <v>0</v>
      </c>
      <c r="BD60" s="145">
        <f t="shared" ref="BD60:CA60" si="13">SUM(BD39:BD59)</f>
        <v>0</v>
      </c>
      <c r="BE60" s="145">
        <f t="shared" si="13"/>
        <v>0</v>
      </c>
      <c r="BF60" s="145">
        <f t="shared" si="13"/>
        <v>0</v>
      </c>
      <c r="BG60" s="145">
        <f t="shared" si="13"/>
        <v>0</v>
      </c>
      <c r="BH60" s="145">
        <f t="shared" si="13"/>
        <v>0</v>
      </c>
      <c r="BI60" s="145">
        <f t="shared" si="13"/>
        <v>0</v>
      </c>
      <c r="BJ60" s="145">
        <f t="shared" si="13"/>
        <v>0</v>
      </c>
      <c r="BK60" s="145">
        <f t="shared" si="13"/>
        <v>0</v>
      </c>
      <c r="BL60" s="145">
        <f t="shared" si="13"/>
        <v>0</v>
      </c>
      <c r="BM60" s="145">
        <f t="shared" si="13"/>
        <v>0</v>
      </c>
      <c r="BN60" s="187">
        <f t="shared" si="13"/>
        <v>0</v>
      </c>
      <c r="BO60" s="152">
        <f t="shared" si="13"/>
        <v>0</v>
      </c>
      <c r="BP60" s="145">
        <f t="shared" si="13"/>
        <v>0</v>
      </c>
      <c r="BQ60" s="145">
        <f t="shared" si="13"/>
        <v>0</v>
      </c>
      <c r="BR60" s="145">
        <f t="shared" si="13"/>
        <v>0</v>
      </c>
      <c r="BS60" s="145">
        <f t="shared" si="13"/>
        <v>0</v>
      </c>
      <c r="BT60" s="145">
        <f t="shared" si="13"/>
        <v>0</v>
      </c>
      <c r="BU60" s="145">
        <f t="shared" si="13"/>
        <v>0</v>
      </c>
      <c r="BV60" s="145">
        <f>SUM(BV39:BV59)</f>
        <v>0</v>
      </c>
      <c r="BW60" s="145">
        <f t="shared" si="13"/>
        <v>0</v>
      </c>
      <c r="BX60" s="145">
        <f t="shared" si="13"/>
        <v>0</v>
      </c>
      <c r="BY60" s="145">
        <f t="shared" si="13"/>
        <v>0</v>
      </c>
      <c r="BZ60" s="145">
        <f t="shared" si="13"/>
        <v>0</v>
      </c>
      <c r="CA60" s="145">
        <f t="shared" si="13"/>
        <v>0</v>
      </c>
    </row>
  </sheetData>
  <mergeCells count="78">
    <mergeCell ref="BY4:CA4"/>
    <mergeCell ref="A4:BX4"/>
    <mergeCell ref="BY1:CA1"/>
    <mergeCell ref="BY2:CA2"/>
    <mergeCell ref="BY3:CA3"/>
    <mergeCell ref="A1:BX1"/>
    <mergeCell ref="A2:BX2"/>
    <mergeCell ref="A3:BX3"/>
    <mergeCell ref="J9:K9"/>
    <mergeCell ref="L9:M9"/>
    <mergeCell ref="B6:CA6"/>
    <mergeCell ref="Z9:AA9"/>
    <mergeCell ref="B34:CA34"/>
    <mergeCell ref="R9:S9"/>
    <mergeCell ref="T9:U9"/>
    <mergeCell ref="V9:W9"/>
    <mergeCell ref="X9:Y9"/>
    <mergeCell ref="N9:O9"/>
    <mergeCell ref="P9:Q9"/>
    <mergeCell ref="B7:CA7"/>
    <mergeCell ref="A9:A10"/>
    <mergeCell ref="B9:C9"/>
    <mergeCell ref="D9:E9"/>
    <mergeCell ref="F9:G9"/>
    <mergeCell ref="H9:I9"/>
    <mergeCell ref="AO5:CA5"/>
    <mergeCell ref="A5:AM5"/>
    <mergeCell ref="J37:K37"/>
    <mergeCell ref="L37:M37"/>
    <mergeCell ref="N37:O37"/>
    <mergeCell ref="P37:Q37"/>
    <mergeCell ref="BD9:BE9"/>
    <mergeCell ref="AR9:AS9"/>
    <mergeCell ref="AT9:AU9"/>
    <mergeCell ref="AV9:AW9"/>
    <mergeCell ref="AX9:AY9"/>
    <mergeCell ref="AZ9:BA9"/>
    <mergeCell ref="BB9:BC9"/>
    <mergeCell ref="AH9:AM9"/>
    <mergeCell ref="AO9:AO10"/>
    <mergeCell ref="AP9:AQ9"/>
    <mergeCell ref="AH37:AM37"/>
    <mergeCell ref="A37:A38"/>
    <mergeCell ref="B37:C37"/>
    <mergeCell ref="D37:E37"/>
    <mergeCell ref="F37:G37"/>
    <mergeCell ref="H37:I37"/>
    <mergeCell ref="AB37:AG37"/>
    <mergeCell ref="R37:S37"/>
    <mergeCell ref="T37:U37"/>
    <mergeCell ref="V37:W37"/>
    <mergeCell ref="X37:Y37"/>
    <mergeCell ref="AP37:AQ37"/>
    <mergeCell ref="AR37:AS37"/>
    <mergeCell ref="AT37:AU37"/>
    <mergeCell ref="AV37:AW37"/>
    <mergeCell ref="AX37:AY37"/>
    <mergeCell ref="BB37:BC37"/>
    <mergeCell ref="BD37:BE37"/>
    <mergeCell ref="BF37:BG37"/>
    <mergeCell ref="BH37:BI37"/>
    <mergeCell ref="BJ37:BK37"/>
    <mergeCell ref="BL37:BM37"/>
    <mergeCell ref="BV37:CA37"/>
    <mergeCell ref="BN9:BO9"/>
    <mergeCell ref="Z37:AA37"/>
    <mergeCell ref="AO37:AO38"/>
    <mergeCell ref="BF9:BG9"/>
    <mergeCell ref="BH9:BI9"/>
    <mergeCell ref="BJ9:BK9"/>
    <mergeCell ref="BL9:BM9"/>
    <mergeCell ref="BV9:CA9"/>
    <mergeCell ref="BP9:BU9"/>
    <mergeCell ref="B35:CA35"/>
    <mergeCell ref="BN37:BO37"/>
    <mergeCell ref="BP37:BU37"/>
    <mergeCell ref="AB9:AG9"/>
    <mergeCell ref="AZ37:BA3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41"/>
  <sheetViews>
    <sheetView zoomScale="90" zoomScaleNormal="90" workbookViewId="0">
      <selection activeCell="E15" sqref="E15"/>
    </sheetView>
  </sheetViews>
  <sheetFormatPr defaultColWidth="10.76171875" defaultRowHeight="13.5" x14ac:dyDescent="0.2"/>
  <cols>
    <col min="1" max="1" width="48.29296875" style="125" customWidth="1"/>
    <col min="2" max="2" width="73.44921875" style="125" customWidth="1"/>
    <col min="3" max="3" width="10.76171875" style="125"/>
    <col min="4" max="4" width="31.20703125" style="125" customWidth="1"/>
    <col min="5" max="5" width="70.21875" style="125" customWidth="1"/>
    <col min="6" max="6" width="17.21875" style="125" customWidth="1"/>
    <col min="7" max="8" width="21.7890625" style="125" customWidth="1"/>
    <col min="9" max="9" width="19.234375" style="125" customWidth="1"/>
    <col min="10" max="10" width="41.96875" style="125" customWidth="1"/>
    <col min="11" max="16384" width="10.76171875" style="125"/>
  </cols>
  <sheetData>
    <row r="1" spans="1:2" ht="25.5" customHeight="1" x14ac:dyDescent="0.2">
      <c r="A1" s="633" t="s">
        <v>142</v>
      </c>
      <c r="B1" s="634"/>
    </row>
    <row r="2" spans="1:2" ht="25.5" customHeight="1" x14ac:dyDescent="0.2">
      <c r="A2" s="635" t="s">
        <v>294</v>
      </c>
      <c r="B2" s="636"/>
    </row>
    <row r="3" spans="1:2" x14ac:dyDescent="0.2">
      <c r="A3" s="126" t="s">
        <v>295</v>
      </c>
      <c r="B3" s="126" t="s">
        <v>296</v>
      </c>
    </row>
    <row r="4" spans="1:2" x14ac:dyDescent="0.2">
      <c r="A4" s="127" t="s">
        <v>8</v>
      </c>
      <c r="B4" s="135" t="s">
        <v>297</v>
      </c>
    </row>
    <row r="5" spans="1:2" ht="89.25" x14ac:dyDescent="0.2">
      <c r="A5" s="127" t="s">
        <v>9</v>
      </c>
      <c r="B5" s="134" t="s">
        <v>298</v>
      </c>
    </row>
    <row r="6" spans="1:2" x14ac:dyDescent="0.2">
      <c r="A6" s="127" t="s">
        <v>14</v>
      </c>
      <c r="B6" s="637" t="s">
        <v>299</v>
      </c>
    </row>
    <row r="7" spans="1:2" x14ac:dyDescent="0.2">
      <c r="A7" s="127" t="s">
        <v>16</v>
      </c>
      <c r="B7" s="638"/>
    </row>
    <row r="8" spans="1:2" x14ac:dyDescent="0.2">
      <c r="A8" s="127" t="s">
        <v>18</v>
      </c>
      <c r="B8" s="638"/>
    </row>
    <row r="9" spans="1:2" x14ac:dyDescent="0.2">
      <c r="A9" s="127" t="s">
        <v>300</v>
      </c>
      <c r="B9" s="639"/>
    </row>
    <row r="10" spans="1:2" ht="24.75" x14ac:dyDescent="0.15">
      <c r="A10" s="127" t="s">
        <v>7</v>
      </c>
      <c r="B10" s="128" t="s">
        <v>301</v>
      </c>
    </row>
    <row r="11" spans="1:2" ht="24.75" x14ac:dyDescent="0.15">
      <c r="A11" s="127" t="s">
        <v>26</v>
      </c>
      <c r="B11" s="128" t="s">
        <v>302</v>
      </c>
    </row>
    <row r="12" spans="1:2" ht="49.5" x14ac:dyDescent="0.15">
      <c r="A12" s="127" t="s">
        <v>25</v>
      </c>
      <c r="B12" s="129" t="s">
        <v>303</v>
      </c>
    </row>
    <row r="13" spans="1:2" ht="24.75" x14ac:dyDescent="0.15">
      <c r="A13" s="127" t="s">
        <v>304</v>
      </c>
      <c r="B13" s="129" t="s">
        <v>305</v>
      </c>
    </row>
    <row r="14" spans="1:2" ht="24.75" x14ac:dyDescent="0.15">
      <c r="A14" s="127" t="s">
        <v>306</v>
      </c>
      <c r="B14" s="129" t="s">
        <v>307</v>
      </c>
    </row>
    <row r="15" spans="1:2" ht="72" customHeight="1" x14ac:dyDescent="0.15">
      <c r="A15" s="130" t="s">
        <v>308</v>
      </c>
      <c r="B15" s="131" t="s">
        <v>309</v>
      </c>
    </row>
    <row r="16" spans="1:2" ht="149.25" x14ac:dyDescent="0.15">
      <c r="A16" s="130" t="s">
        <v>310</v>
      </c>
      <c r="B16" s="132" t="s">
        <v>311</v>
      </c>
    </row>
    <row r="17" spans="1:2" ht="25.5" customHeight="1" x14ac:dyDescent="0.2">
      <c r="A17" s="635" t="s">
        <v>312</v>
      </c>
      <c r="B17" s="636"/>
    </row>
    <row r="18" spans="1:2" x14ac:dyDescent="0.2">
      <c r="A18" s="126" t="s">
        <v>295</v>
      </c>
      <c r="B18" s="126" t="s">
        <v>296</v>
      </c>
    </row>
    <row r="19" spans="1:2" x14ac:dyDescent="0.2">
      <c r="A19" s="127" t="s">
        <v>8</v>
      </c>
      <c r="B19" s="135" t="s">
        <v>297</v>
      </c>
    </row>
    <row r="20" spans="1:2" ht="89.25" x14ac:dyDescent="0.2">
      <c r="A20" s="127" t="s">
        <v>9</v>
      </c>
      <c r="B20" s="134" t="s">
        <v>298</v>
      </c>
    </row>
    <row r="21" spans="1:2" ht="24.75" x14ac:dyDescent="0.15">
      <c r="A21" s="127" t="s">
        <v>313</v>
      </c>
      <c r="B21" s="129" t="s">
        <v>314</v>
      </c>
    </row>
    <row r="22" spans="1:2" ht="24.75" x14ac:dyDescent="0.15">
      <c r="A22" s="127" t="s">
        <v>315</v>
      </c>
      <c r="B22" s="129" t="s">
        <v>316</v>
      </c>
    </row>
    <row r="23" spans="1:2" ht="49.5" x14ac:dyDescent="0.15">
      <c r="A23" s="127" t="s">
        <v>317</v>
      </c>
      <c r="B23" s="129" t="s">
        <v>318</v>
      </c>
    </row>
    <row r="24" spans="1:2" ht="24.75" x14ac:dyDescent="0.15">
      <c r="A24" s="127" t="s">
        <v>319</v>
      </c>
      <c r="B24" s="129" t="s">
        <v>320</v>
      </c>
    </row>
    <row r="25" spans="1:2" ht="24.75" x14ac:dyDescent="0.15">
      <c r="A25" s="127" t="s">
        <v>321</v>
      </c>
      <c r="B25" s="129" t="s">
        <v>322</v>
      </c>
    </row>
    <row r="26" spans="1:2" ht="46.5" customHeight="1" x14ac:dyDescent="0.15">
      <c r="A26" s="127" t="s">
        <v>323</v>
      </c>
      <c r="B26" s="133" t="s">
        <v>324</v>
      </c>
    </row>
    <row r="27" spans="1:2" ht="52.5" x14ac:dyDescent="0.2">
      <c r="A27" s="127" t="s">
        <v>155</v>
      </c>
      <c r="B27" s="133" t="s">
        <v>325</v>
      </c>
    </row>
    <row r="28" spans="1:2" ht="37.5" x14ac:dyDescent="0.15">
      <c r="A28" s="127" t="s">
        <v>326</v>
      </c>
      <c r="B28" s="133" t="s">
        <v>327</v>
      </c>
    </row>
    <row r="29" spans="1:2" ht="27.75" x14ac:dyDescent="0.2">
      <c r="A29" s="127" t="s">
        <v>328</v>
      </c>
      <c r="B29" s="133" t="s">
        <v>329</v>
      </c>
    </row>
    <row r="30" spans="1:2" ht="40.5" x14ac:dyDescent="0.2">
      <c r="A30" s="127" t="s">
        <v>330</v>
      </c>
      <c r="B30" s="133" t="s">
        <v>331</v>
      </c>
    </row>
    <row r="31" spans="1:2" ht="144" customHeight="1" x14ac:dyDescent="0.2">
      <c r="A31" s="127" t="s">
        <v>332</v>
      </c>
      <c r="B31" s="133" t="s">
        <v>333</v>
      </c>
    </row>
    <row r="32" spans="1:2" ht="24.75" x14ac:dyDescent="0.15">
      <c r="A32" s="127" t="s">
        <v>334</v>
      </c>
      <c r="B32" s="133" t="s">
        <v>335</v>
      </c>
    </row>
    <row r="33" spans="1:2" ht="24.75" x14ac:dyDescent="0.15">
      <c r="A33" s="127" t="s">
        <v>336</v>
      </c>
      <c r="B33" s="133" t="s">
        <v>337</v>
      </c>
    </row>
    <row r="34" spans="1:2" ht="24.75" x14ac:dyDescent="0.15">
      <c r="A34" s="127" t="s">
        <v>338</v>
      </c>
      <c r="B34" s="133" t="s">
        <v>339</v>
      </c>
    </row>
    <row r="35" spans="1:2" ht="24.75" x14ac:dyDescent="0.15">
      <c r="A35" s="127" t="s">
        <v>340</v>
      </c>
      <c r="B35" s="133" t="s">
        <v>341</v>
      </c>
    </row>
    <row r="36" spans="1:2" ht="73.5" x14ac:dyDescent="0.15">
      <c r="A36" s="127" t="s">
        <v>145</v>
      </c>
      <c r="B36" s="133" t="s">
        <v>342</v>
      </c>
    </row>
    <row r="37" spans="1:2" ht="37.5" x14ac:dyDescent="0.15">
      <c r="A37" s="127" t="s">
        <v>343</v>
      </c>
      <c r="B37" s="133" t="s">
        <v>344</v>
      </c>
    </row>
    <row r="38" spans="1:2" ht="37.5" x14ac:dyDescent="0.15">
      <c r="A38" s="130" t="s">
        <v>147</v>
      </c>
      <c r="B38" s="133" t="s">
        <v>345</v>
      </c>
    </row>
    <row r="39" spans="1:2" ht="25.5" customHeight="1" x14ac:dyDescent="0.2">
      <c r="A39" s="635" t="s">
        <v>346</v>
      </c>
      <c r="B39" s="636"/>
    </row>
    <row r="40" spans="1:2" x14ac:dyDescent="0.2">
      <c r="A40" s="633" t="s">
        <v>347</v>
      </c>
      <c r="B40" s="634"/>
    </row>
    <row r="41" spans="1:2" ht="72" customHeight="1" x14ac:dyDescent="0.2">
      <c r="A41" s="631" t="s">
        <v>348</v>
      </c>
      <c r="B41" s="632"/>
    </row>
  </sheetData>
  <mergeCells count="7">
    <mergeCell ref="A41:B41"/>
    <mergeCell ref="A1:B1"/>
    <mergeCell ref="A2:B2"/>
    <mergeCell ref="B6:B9"/>
    <mergeCell ref="A17:B17"/>
    <mergeCell ref="A39:B39"/>
    <mergeCell ref="A40:B4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6"/>
  <sheetViews>
    <sheetView zoomScale="91" workbookViewId="0">
      <selection activeCell="G9" sqref="G9"/>
    </sheetView>
  </sheetViews>
  <sheetFormatPr defaultColWidth="11.43359375" defaultRowHeight="13.5" x14ac:dyDescent="0.2"/>
  <cols>
    <col min="1" max="1" width="44.12109375" style="108" customWidth="1"/>
    <col min="2" max="2" width="61.74609375" style="108" customWidth="1"/>
    <col min="3" max="3" width="61.20703125" style="108" customWidth="1"/>
    <col min="4" max="4" width="80.98046875" style="108" customWidth="1"/>
    <col min="5" max="5" width="32.6875" style="125" customWidth="1"/>
    <col min="6" max="6" width="18.96484375" style="108" customWidth="1"/>
    <col min="7" max="7" width="29.45703125" style="108" customWidth="1"/>
    <col min="8" max="8" width="36.3203125" style="108" customWidth="1"/>
    <col min="9" max="9" width="39.953125" style="108" customWidth="1"/>
    <col min="10" max="16384" width="11.43359375" style="108"/>
  </cols>
  <sheetData>
    <row r="1" spans="1:9" s="113" customFormat="1" x14ac:dyDescent="0.2">
      <c r="A1" s="112" t="s">
        <v>349</v>
      </c>
      <c r="B1" s="112" t="s">
        <v>350</v>
      </c>
      <c r="C1" s="112" t="s">
        <v>351</v>
      </c>
      <c r="D1" s="112" t="s">
        <v>352</v>
      </c>
      <c r="E1" s="112" t="s">
        <v>330</v>
      </c>
      <c r="F1" s="112" t="s">
        <v>353</v>
      </c>
      <c r="G1" s="112" t="s">
        <v>354</v>
      </c>
      <c r="H1" s="112" t="s">
        <v>256</v>
      </c>
      <c r="I1" s="112" t="s">
        <v>321</v>
      </c>
    </row>
    <row r="2" spans="1:9" s="113" customFormat="1" x14ac:dyDescent="0.15">
      <c r="A2" s="114" t="s">
        <v>355</v>
      </c>
      <c r="B2" s="109" t="s">
        <v>356</v>
      </c>
      <c r="C2" s="114" t="s">
        <v>357</v>
      </c>
      <c r="D2" s="115" t="s">
        <v>358</v>
      </c>
      <c r="E2" s="110" t="s">
        <v>359</v>
      </c>
      <c r="F2" s="116" t="s">
        <v>360</v>
      </c>
      <c r="G2" s="117" t="s">
        <v>361</v>
      </c>
      <c r="H2" s="117" t="s">
        <v>362</v>
      </c>
      <c r="I2" s="116" t="s">
        <v>363</v>
      </c>
    </row>
    <row r="3" spans="1:9" x14ac:dyDescent="0.15">
      <c r="A3" s="114" t="s">
        <v>364</v>
      </c>
      <c r="B3" s="109" t="s">
        <v>365</v>
      </c>
      <c r="C3" s="114" t="s">
        <v>366</v>
      </c>
      <c r="D3" s="118" t="s">
        <v>367</v>
      </c>
      <c r="E3" s="110" t="s">
        <v>368</v>
      </c>
      <c r="F3" s="116" t="s">
        <v>369</v>
      </c>
      <c r="G3" s="117" t="s">
        <v>370</v>
      </c>
      <c r="H3" s="117" t="s">
        <v>265</v>
      </c>
      <c r="I3" s="116" t="s">
        <v>371</v>
      </c>
    </row>
    <row r="4" spans="1:9" x14ac:dyDescent="0.15">
      <c r="A4" s="114" t="s">
        <v>372</v>
      </c>
      <c r="B4" s="109" t="s">
        <v>373</v>
      </c>
      <c r="C4" s="114" t="s">
        <v>374</v>
      </c>
      <c r="D4" s="118" t="s">
        <v>375</v>
      </c>
      <c r="E4" s="110" t="s">
        <v>376</v>
      </c>
      <c r="F4" s="116" t="s">
        <v>377</v>
      </c>
      <c r="G4" s="117" t="s">
        <v>378</v>
      </c>
      <c r="H4" s="117" t="s">
        <v>260</v>
      </c>
      <c r="I4" s="116" t="s">
        <v>379</v>
      </c>
    </row>
    <row r="5" spans="1:9" x14ac:dyDescent="0.15">
      <c r="A5" s="114" t="s">
        <v>380</v>
      </c>
      <c r="B5" s="109" t="s">
        <v>381</v>
      </c>
      <c r="C5" s="114" t="s">
        <v>382</v>
      </c>
      <c r="D5" s="118" t="s">
        <v>383</v>
      </c>
      <c r="E5" s="110" t="s">
        <v>384</v>
      </c>
      <c r="F5" s="116" t="s">
        <v>385</v>
      </c>
      <c r="G5" s="117" t="s">
        <v>386</v>
      </c>
      <c r="H5" s="117" t="s">
        <v>261</v>
      </c>
      <c r="I5" s="116" t="s">
        <v>387</v>
      </c>
    </row>
    <row r="6" spans="1:9" ht="24.75" x14ac:dyDescent="0.15">
      <c r="A6" s="114" t="s">
        <v>388</v>
      </c>
      <c r="B6" s="109" t="s">
        <v>389</v>
      </c>
      <c r="C6" s="114" t="s">
        <v>390</v>
      </c>
      <c r="D6" s="118" t="s">
        <v>391</v>
      </c>
      <c r="E6" s="110" t="s">
        <v>392</v>
      </c>
      <c r="G6" s="117" t="s">
        <v>393</v>
      </c>
      <c r="H6" s="117" t="s">
        <v>262</v>
      </c>
      <c r="I6" s="116" t="s">
        <v>394</v>
      </c>
    </row>
    <row r="7" spans="1:9" x14ac:dyDescent="0.15">
      <c r="B7" s="109" t="s">
        <v>395</v>
      </c>
      <c r="C7" s="114" t="s">
        <v>396</v>
      </c>
      <c r="D7" s="118" t="s">
        <v>397</v>
      </c>
      <c r="E7" s="116" t="s">
        <v>398</v>
      </c>
      <c r="G7" s="110" t="s">
        <v>271</v>
      </c>
      <c r="H7" s="117" t="s">
        <v>263</v>
      </c>
      <c r="I7" s="116" t="s">
        <v>399</v>
      </c>
    </row>
    <row r="8" spans="1:9" ht="24.75" x14ac:dyDescent="0.15">
      <c r="A8" s="119"/>
      <c r="B8" s="109" t="s">
        <v>400</v>
      </c>
      <c r="C8" s="114" t="s">
        <v>401</v>
      </c>
      <c r="D8" s="118" t="s">
        <v>402</v>
      </c>
      <c r="E8" s="116" t="s">
        <v>403</v>
      </c>
      <c r="I8" s="116" t="s">
        <v>404</v>
      </c>
    </row>
    <row r="9" spans="1:9" ht="32.25" customHeight="1" x14ac:dyDescent="0.15">
      <c r="A9" s="119"/>
      <c r="B9" s="109" t="s">
        <v>405</v>
      </c>
      <c r="C9" s="114" t="s">
        <v>406</v>
      </c>
      <c r="D9" s="118" t="s">
        <v>407</v>
      </c>
      <c r="E9" s="116" t="s">
        <v>408</v>
      </c>
      <c r="I9" s="116" t="s">
        <v>409</v>
      </c>
    </row>
    <row r="10" spans="1:9" x14ac:dyDescent="0.15">
      <c r="A10" s="119"/>
      <c r="B10" s="109" t="s">
        <v>410</v>
      </c>
      <c r="C10" s="114" t="s">
        <v>411</v>
      </c>
      <c r="D10" s="118" t="s">
        <v>412</v>
      </c>
      <c r="E10" s="116" t="s">
        <v>413</v>
      </c>
      <c r="I10" s="116" t="s">
        <v>414</v>
      </c>
    </row>
    <row r="11" spans="1:9" x14ac:dyDescent="0.15">
      <c r="A11" s="119"/>
      <c r="B11" s="109" t="s">
        <v>415</v>
      </c>
      <c r="C11" s="114" t="s">
        <v>416</v>
      </c>
      <c r="D11" s="118" t="s">
        <v>417</v>
      </c>
      <c r="E11" s="116" t="s">
        <v>418</v>
      </c>
      <c r="I11" s="116" t="s">
        <v>419</v>
      </c>
    </row>
    <row r="12" spans="1:9" ht="24.75" x14ac:dyDescent="0.15">
      <c r="A12" s="119"/>
      <c r="B12" s="109" t="s">
        <v>420</v>
      </c>
      <c r="C12" s="114" t="s">
        <v>421</v>
      </c>
      <c r="D12" s="118" t="s">
        <v>422</v>
      </c>
      <c r="E12" s="116" t="s">
        <v>423</v>
      </c>
      <c r="I12" s="116" t="s">
        <v>424</v>
      </c>
    </row>
    <row r="13" spans="1:9" x14ac:dyDescent="0.15">
      <c r="A13" s="119"/>
      <c r="B13" s="233" t="s">
        <v>425</v>
      </c>
      <c r="D13" s="118" t="s">
        <v>426</v>
      </c>
      <c r="E13" s="116" t="s">
        <v>427</v>
      </c>
      <c r="I13" s="116" t="s">
        <v>428</v>
      </c>
    </row>
    <row r="14" spans="1:9" x14ac:dyDescent="0.15">
      <c r="A14" s="119"/>
      <c r="B14" s="109" t="s">
        <v>429</v>
      </c>
      <c r="C14" s="119"/>
      <c r="D14" s="118" t="s">
        <v>430</v>
      </c>
      <c r="E14" s="116" t="s">
        <v>431</v>
      </c>
    </row>
    <row r="15" spans="1:9" x14ac:dyDescent="0.15">
      <c r="A15" s="119"/>
      <c r="B15" s="109" t="s">
        <v>432</v>
      </c>
      <c r="C15" s="119"/>
      <c r="D15" s="118" t="s">
        <v>433</v>
      </c>
      <c r="E15" s="116" t="s">
        <v>434</v>
      </c>
    </row>
    <row r="16" spans="1:9" x14ac:dyDescent="0.15">
      <c r="A16" s="119"/>
      <c r="B16" s="109" t="s">
        <v>435</v>
      </c>
      <c r="C16" s="119"/>
      <c r="D16" s="118" t="s">
        <v>436</v>
      </c>
      <c r="E16" s="120"/>
    </row>
    <row r="17" spans="1:5" x14ac:dyDescent="0.15">
      <c r="A17" s="119"/>
      <c r="B17" s="109" t="s">
        <v>437</v>
      </c>
      <c r="C17" s="119"/>
      <c r="D17" s="118" t="s">
        <v>438</v>
      </c>
      <c r="E17" s="120"/>
    </row>
    <row r="18" spans="1:5" x14ac:dyDescent="0.15">
      <c r="A18" s="119"/>
      <c r="B18" s="109" t="s">
        <v>439</v>
      </c>
      <c r="C18" s="119"/>
      <c r="D18" s="118" t="s">
        <v>440</v>
      </c>
      <c r="E18" s="120"/>
    </row>
    <row r="19" spans="1:5" x14ac:dyDescent="0.15">
      <c r="A19" s="119"/>
      <c r="B19" s="109" t="s">
        <v>441</v>
      </c>
      <c r="C19" s="119"/>
      <c r="D19" s="118" t="s">
        <v>442</v>
      </c>
      <c r="E19" s="120"/>
    </row>
    <row r="20" spans="1:5" x14ac:dyDescent="0.15">
      <c r="A20" s="119"/>
      <c r="B20" s="109" t="s">
        <v>443</v>
      </c>
      <c r="C20" s="119"/>
      <c r="D20" s="118" t="s">
        <v>444</v>
      </c>
      <c r="E20" s="120"/>
    </row>
    <row r="21" spans="1:5" x14ac:dyDescent="0.15">
      <c r="B21" s="109" t="s">
        <v>445</v>
      </c>
      <c r="D21" s="118" t="s">
        <v>446</v>
      </c>
      <c r="E21" s="120"/>
    </row>
    <row r="22" spans="1:5" x14ac:dyDescent="0.15">
      <c r="B22" s="109" t="s">
        <v>447</v>
      </c>
      <c r="D22" s="118" t="s">
        <v>448</v>
      </c>
      <c r="E22" s="120"/>
    </row>
    <row r="23" spans="1:5" x14ac:dyDescent="0.15">
      <c r="B23" s="109" t="s">
        <v>449</v>
      </c>
      <c r="D23" s="118" t="s">
        <v>450</v>
      </c>
      <c r="E23" s="120"/>
    </row>
    <row r="24" spans="1:5" x14ac:dyDescent="0.2">
      <c r="D24" s="121" t="s">
        <v>451</v>
      </c>
      <c r="E24" s="121" t="s">
        <v>452</v>
      </c>
    </row>
    <row r="25" spans="1:5" x14ac:dyDescent="0.2">
      <c r="D25" s="122" t="s">
        <v>453</v>
      </c>
      <c r="E25" s="116" t="s">
        <v>454</v>
      </c>
    </row>
    <row r="26" spans="1:5" x14ac:dyDescent="0.2">
      <c r="D26" s="122" t="s">
        <v>455</v>
      </c>
      <c r="E26" s="116" t="s">
        <v>456</v>
      </c>
    </row>
    <row r="27" spans="1:5" x14ac:dyDescent="0.2">
      <c r="D27" s="640" t="s">
        <v>457</v>
      </c>
      <c r="E27" s="116" t="s">
        <v>458</v>
      </c>
    </row>
    <row r="28" spans="1:5" x14ac:dyDescent="0.2">
      <c r="D28" s="641"/>
      <c r="E28" s="116" t="s">
        <v>459</v>
      </c>
    </row>
    <row r="29" spans="1:5" x14ac:dyDescent="0.2">
      <c r="D29" s="641"/>
      <c r="E29" s="116" t="s">
        <v>460</v>
      </c>
    </row>
    <row r="30" spans="1:5" x14ac:dyDescent="0.2">
      <c r="D30" s="642"/>
      <c r="E30" s="116" t="s">
        <v>461</v>
      </c>
    </row>
    <row r="31" spans="1:5" x14ac:dyDescent="0.2">
      <c r="D31" s="122" t="s">
        <v>462</v>
      </c>
      <c r="E31" s="116" t="s">
        <v>463</v>
      </c>
    </row>
    <row r="32" spans="1:5" x14ac:dyDescent="0.2">
      <c r="D32" s="122" t="s">
        <v>464</v>
      </c>
      <c r="E32" s="116" t="s">
        <v>465</v>
      </c>
    </row>
    <row r="33" spans="4:5" x14ac:dyDescent="0.2">
      <c r="D33" s="122" t="s">
        <v>466</v>
      </c>
      <c r="E33" s="116" t="s">
        <v>467</v>
      </c>
    </row>
    <row r="34" spans="4:5" x14ac:dyDescent="0.2">
      <c r="D34" s="122" t="s">
        <v>468</v>
      </c>
      <c r="E34" s="116" t="s">
        <v>469</v>
      </c>
    </row>
    <row r="35" spans="4:5" x14ac:dyDescent="0.2">
      <c r="D35" s="122" t="s">
        <v>470</v>
      </c>
      <c r="E35" s="116" t="s">
        <v>471</v>
      </c>
    </row>
    <row r="36" spans="4:5" x14ac:dyDescent="0.2">
      <c r="D36" s="122" t="s">
        <v>472</v>
      </c>
      <c r="E36" s="116" t="s">
        <v>473</v>
      </c>
    </row>
    <row r="37" spans="4:5" x14ac:dyDescent="0.2">
      <c r="D37" s="122" t="s">
        <v>474</v>
      </c>
      <c r="E37" s="116" t="s">
        <v>475</v>
      </c>
    </row>
    <row r="38" spans="4:5" x14ac:dyDescent="0.2">
      <c r="D38" s="122" t="s">
        <v>476</v>
      </c>
      <c r="E38" s="116" t="s">
        <v>477</v>
      </c>
    </row>
    <row r="39" spans="4:5" x14ac:dyDescent="0.2">
      <c r="D39" s="123" t="s">
        <v>478</v>
      </c>
      <c r="E39" s="116" t="s">
        <v>479</v>
      </c>
    </row>
    <row r="40" spans="4:5" x14ac:dyDescent="0.2">
      <c r="D40" s="123" t="s">
        <v>480</v>
      </c>
      <c r="E40" s="116" t="s">
        <v>481</v>
      </c>
    </row>
    <row r="41" spans="4:5" x14ac:dyDescent="0.2">
      <c r="D41" s="122" t="s">
        <v>482</v>
      </c>
      <c r="E41" s="116" t="s">
        <v>483</v>
      </c>
    </row>
    <row r="42" spans="4:5" x14ac:dyDescent="0.2">
      <c r="D42" s="122" t="s">
        <v>484</v>
      </c>
      <c r="E42" s="116" t="s">
        <v>485</v>
      </c>
    </row>
    <row r="43" spans="4:5" x14ac:dyDescent="0.2">
      <c r="D43" s="123" t="s">
        <v>486</v>
      </c>
      <c r="E43" s="116" t="s">
        <v>487</v>
      </c>
    </row>
    <row r="44" spans="4:5" x14ac:dyDescent="0.2">
      <c r="D44" s="124" t="s">
        <v>488</v>
      </c>
      <c r="E44" s="116" t="s">
        <v>489</v>
      </c>
    </row>
    <row r="45" spans="4:5" x14ac:dyDescent="0.2">
      <c r="D45" s="118" t="s">
        <v>490</v>
      </c>
      <c r="E45" s="116" t="s">
        <v>491</v>
      </c>
    </row>
    <row r="46" spans="4:5" x14ac:dyDescent="0.2">
      <c r="D46" s="118" t="s">
        <v>492</v>
      </c>
      <c r="E46" s="116" t="s">
        <v>493</v>
      </c>
    </row>
    <row r="47" spans="4:5" x14ac:dyDescent="0.2">
      <c r="D47" s="118" t="s">
        <v>494</v>
      </c>
      <c r="E47" s="116" t="s">
        <v>495</v>
      </c>
    </row>
    <row r="48" spans="4:5" x14ac:dyDescent="0.2">
      <c r="D48" s="118" t="s">
        <v>496</v>
      </c>
      <c r="E48" s="116" t="s">
        <v>497</v>
      </c>
    </row>
    <row r="49" spans="4:4" x14ac:dyDescent="0.2">
      <c r="D49" s="121" t="s">
        <v>498</v>
      </c>
    </row>
    <row r="50" spans="4:4" x14ac:dyDescent="0.2">
      <c r="D50" s="118" t="s">
        <v>499</v>
      </c>
    </row>
    <row r="51" spans="4:4" x14ac:dyDescent="0.2">
      <c r="D51" s="118" t="s">
        <v>500</v>
      </c>
    </row>
    <row r="52" spans="4:4" x14ac:dyDescent="0.2">
      <c r="D52" s="121" t="s">
        <v>501</v>
      </c>
    </row>
    <row r="53" spans="4:4" x14ac:dyDescent="0.2">
      <c r="D53" s="124" t="s">
        <v>502</v>
      </c>
    </row>
    <row r="54" spans="4:4" x14ac:dyDescent="0.2">
      <c r="D54" s="124" t="s">
        <v>503</v>
      </c>
    </row>
    <row r="55" spans="4:4" x14ac:dyDescent="0.2">
      <c r="D55" s="124" t="s">
        <v>504</v>
      </c>
    </row>
    <row r="56" spans="4:4" x14ac:dyDescent="0.2">
      <c r="D56" s="124" t="s">
        <v>505</v>
      </c>
    </row>
  </sheetData>
  <mergeCells count="1">
    <mergeCell ref="D27:D3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7008DAF9FD76C44B1FBBBCC81FB097D" ma:contentTypeVersion="4" ma:contentTypeDescription="Crear nuevo documento." ma:contentTypeScope="" ma:versionID="3618742d768e42deb258f796947de0ba">
  <xsd:schema xmlns:xsd="http://www.w3.org/2001/XMLSchema" xmlns:xs="http://www.w3.org/2001/XMLSchema" xmlns:p="http://schemas.microsoft.com/office/2006/metadata/properties" xmlns:ns2="d4cf3830-bd69-4281-b1b0-0ddb0f216781" xmlns:ns3="9b670b00-9898-4d7e-9205-54e7652583fe" targetNamespace="http://schemas.microsoft.com/office/2006/metadata/properties" ma:root="true" ma:fieldsID="33458786cd4f74d846c96615b7f45494" ns2:_="" ns3:_="">
    <xsd:import namespace="d4cf3830-bd69-4281-b1b0-0ddb0f216781"/>
    <xsd:import namespace="9b670b00-9898-4d7e-9205-54e7652583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f3830-bd69-4281-b1b0-0ddb0f2167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670b00-9898-4d7e-9205-54e7652583f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6681F0-9F1B-4D0E-B049-3A36463812EB}">
  <ds:schemaRefs>
    <ds:schemaRef ds:uri="http://schemas.microsoft.com/office/2006/metadata/contentType"/>
    <ds:schemaRef ds:uri="http://schemas.microsoft.com/office/2006/metadata/properties/metaAttributes"/>
    <ds:schemaRef ds:uri="http://www.w3.org/2000/xmlns/"/>
    <ds:schemaRef ds:uri="http://www.w3.org/2001/XMLSchema"/>
    <ds:schemaRef ds:uri="d4cf3830-bd69-4281-b1b0-0ddb0f216781"/>
    <ds:schemaRef ds:uri="9b670b00-9898-4d7e-9205-54e7652583fe"/>
  </ds:schemaRefs>
</ds:datastoreItem>
</file>

<file path=customXml/itemProps2.xml><?xml version="1.0" encoding="utf-8"?>
<ds:datastoreItem xmlns:ds="http://schemas.openxmlformats.org/officeDocument/2006/customXml" ds:itemID="{08FE7A1A-E61E-4D6C-97CC-E23AE7A17EC2}">
  <ds:schemaRefs>
    <ds:schemaRef ds:uri="http://schemas.microsoft.com/sharepoint/v3/contenttype/forms"/>
  </ds:schemaRefs>
</ds:datastoreItem>
</file>

<file path=customXml/itemProps3.xml><?xml version="1.0" encoding="utf-8"?>
<ds:datastoreItem xmlns:ds="http://schemas.openxmlformats.org/officeDocument/2006/customXml" ds:itemID="{D15044BF-4D3A-4D22-B036-C9DC827411EF}">
  <ds:schemaRefs>
    <ds:schemaRef ds:uri="http://schemas.microsoft.com/office/2006/metadata/properties"/>
    <ds:schemaRef ds:uri="http://www.w3.org/2000/xmlns/"/>
  </ds:schemaRefs>
</ds:datastoreItem>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Hojas de cálculo</vt:lpstr>
      </vt:variant>
      <vt:variant>
        <vt:i4>11</vt:i4>
      </vt:variant>
      <vt:variant>
        <vt:lpstr>Rangos con nombre</vt:lpstr>
      </vt:variant>
      <vt:variant>
        <vt:i4>4</vt:i4>
      </vt:variant>
    </vt:vector>
  </HeadingPairs>
  <TitlesOfParts>
    <vt:vector size="15" baseType="lpstr">
      <vt:lpstr>Metas 1 PA proyecto</vt:lpstr>
      <vt:lpstr>Metas 4 PA proyecto</vt:lpstr>
      <vt:lpstr>Metas 5 PA proyecto</vt:lpstr>
      <vt:lpstr>Meta 1..n</vt:lpstr>
      <vt:lpstr>Metas 6 PA proyecto</vt:lpstr>
      <vt:lpstr>Indicadores PA</vt:lpstr>
      <vt:lpstr>Territorialización PA</vt:lpstr>
      <vt:lpstr>Instructivo</vt:lpstr>
      <vt:lpstr>Generalidades</vt:lpstr>
      <vt:lpstr>Hoja13</vt:lpstr>
      <vt:lpstr>Hoja1</vt:lpstr>
      <vt:lpstr>Metas 1 PA proyecto!Área_de_impresión</vt:lpstr>
      <vt:lpstr>Metas 4 PA proyecto!Área_de_impresión</vt:lpstr>
      <vt:lpstr>Metas 5 PA proyecto!Área_de_impresión</vt:lpstr>
      <vt:lpstr>Metas 6 PA proyecto!Área_de_impresión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Amira Sofía</cp:lastModifiedBy>
  <cp:revision/>
  <dcterms:created xsi:type="dcterms:W3CDTF">2011-04-26T22:16:52Z</dcterms:created>
  <dcterms:modified xsi:type="dcterms:W3CDTF">2022-03-04T23:08:04Z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0x010100C7008DAF9FD76C44B1FBBBCC81FB097D</vt:lpwstr>
  </property>
</Properties>
</file>