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C:\Users\JULIO VILLA\Documents\OneDrive - Secretaria Distrital De La Mujer\7738\"/>
    </mc:Choice>
  </mc:AlternateContent>
  <xr:revisionPtr revIDLastSave="34" documentId="8_{99D07B9B-53DA-4CDB-B6DE-58605A68FA75}" xr6:coauthVersionLast="36" xr6:coauthVersionMax="47" xr10:uidLastSave="{EE0C6E35-AD9C-40B3-A40D-7F61D398A759}"/>
  <bookViews>
    <workbookView xWindow="-120" yWindow="-120" windowWidth="20730" windowHeight="11160" tabRatio="674" activeTab="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5" i="50" l="1"/>
  <c r="AC23" i="47"/>
  <c r="AC23" i="49"/>
  <c r="AC23" i="48"/>
  <c r="AC23" i="40"/>
  <c r="P35" i="40"/>
  <c r="AU13" i="50"/>
  <c r="AV13" i="50" s="1"/>
  <c r="AU14" i="50"/>
  <c r="AV14" i="50" s="1"/>
  <c r="AU15" i="50"/>
  <c r="AU16" i="50"/>
  <c r="AV16" i="50" s="1"/>
  <c r="AU17" i="50"/>
  <c r="AV17" i="50" s="1"/>
  <c r="AU18" i="50"/>
  <c r="AV18" i="50" s="1"/>
  <c r="AU19" i="50"/>
  <c r="AV19" i="50" s="1"/>
  <c r="AU20" i="50"/>
  <c r="AV20" i="50" s="1"/>
  <c r="AU21" i="50"/>
  <c r="AV21" i="50" s="1"/>
  <c r="AU22" i="50"/>
  <c r="AV22" i="50" s="1"/>
  <c r="Q22" i="40"/>
  <c r="AB24" i="47"/>
  <c r="AC24" i="47"/>
  <c r="AB24" i="49"/>
  <c r="AC24" i="49"/>
  <c r="AB24" i="48"/>
  <c r="F24" i="47"/>
  <c r="D24" i="47"/>
  <c r="O24" i="47"/>
  <c r="F24" i="49"/>
  <c r="D24" i="49"/>
  <c r="O24" i="49" s="1"/>
  <c r="F24" i="48"/>
  <c r="D24" i="48"/>
  <c r="F24" i="40"/>
  <c r="D24" i="40"/>
  <c r="Q22" i="47"/>
  <c r="U22" i="47"/>
  <c r="U22" i="40"/>
  <c r="AC22" i="40" s="1"/>
  <c r="AD23" i="40" s="1"/>
  <c r="T22" i="48"/>
  <c r="AC22" i="48" s="1"/>
  <c r="AD23" i="48" s="1"/>
  <c r="O25" i="47"/>
  <c r="O25" i="48"/>
  <c r="P25" i="48" s="1"/>
  <c r="P45" i="49"/>
  <c r="P44" i="49"/>
  <c r="P43" i="49"/>
  <c r="P42" i="49"/>
  <c r="P41" i="49"/>
  <c r="P40" i="49"/>
  <c r="P39" i="49"/>
  <c r="P38" i="49"/>
  <c r="P35" i="49"/>
  <c r="P30" i="49"/>
  <c r="A30" i="49"/>
  <c r="A34" i="49" s="1"/>
  <c r="AC25" i="49"/>
  <c r="AD25" i="49" s="1"/>
  <c r="O25" i="49"/>
  <c r="P25" i="49" s="1"/>
  <c r="AC22" i="49"/>
  <c r="AD23" i="49" s="1"/>
  <c r="O23" i="49"/>
  <c r="P23" i="49" s="1"/>
  <c r="O22" i="49"/>
  <c r="P43" i="48"/>
  <c r="P42" i="48"/>
  <c r="P41" i="48"/>
  <c r="P40" i="48"/>
  <c r="P39" i="48"/>
  <c r="P38" i="48"/>
  <c r="P30" i="48"/>
  <c r="A30" i="48"/>
  <c r="A34" i="48" s="1"/>
  <c r="AC25" i="48"/>
  <c r="AD25" i="48" s="1"/>
  <c r="AC24" i="48"/>
  <c r="O24" i="48"/>
  <c r="O23" i="48"/>
  <c r="P23" i="48" s="1"/>
  <c r="O22" i="48"/>
  <c r="P43" i="47"/>
  <c r="P42" i="47"/>
  <c r="P41" i="47"/>
  <c r="P40" i="47"/>
  <c r="P39" i="47"/>
  <c r="P38" i="47"/>
  <c r="P35" i="47"/>
  <c r="P30" i="47"/>
  <c r="A30" i="47"/>
  <c r="A34" i="47"/>
  <c r="AC25" i="47"/>
  <c r="AD25" i="47"/>
  <c r="AC22" i="47"/>
  <c r="AD23" i="47"/>
  <c r="O23" i="47"/>
  <c r="P23" i="47"/>
  <c r="O22" i="47"/>
  <c r="P43" i="40"/>
  <c r="P44" i="40"/>
  <c r="P45" i="40"/>
  <c r="P46" i="40"/>
  <c r="P47" i="40"/>
  <c r="P48" i="40"/>
  <c r="P49" i="40"/>
  <c r="A30" i="40"/>
  <c r="A34" i="40"/>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P25" i="40" s="1"/>
  <c r="O24"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O60" i="37" s="1"/>
  <c r="BN39" i="37"/>
  <c r="BN60" i="37" s="1"/>
  <c r="AA39" i="37"/>
  <c r="AA60" i="37" s="1"/>
  <c r="Z39" i="37"/>
  <c r="Z60" i="37" s="1"/>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s="1"/>
  <c r="BO11" i="37"/>
  <c r="BO32" i="37" s="1"/>
  <c r="AA12" i="37"/>
  <c r="AA13" i="37"/>
  <c r="AA14" i="37"/>
  <c r="AA15" i="37"/>
  <c r="AA16" i="37"/>
  <c r="AA17" i="37"/>
  <c r="AA18" i="37"/>
  <c r="AA19" i="37"/>
  <c r="AA20" i="37"/>
  <c r="AA21" i="37"/>
  <c r="AA22" i="37"/>
  <c r="AA23" i="37"/>
  <c r="AA24" i="37"/>
  <c r="AA25" i="37"/>
  <c r="AA26" i="37"/>
  <c r="AA27" i="37"/>
  <c r="AA28" i="37"/>
  <c r="AA29" i="37"/>
  <c r="AA30" i="37"/>
  <c r="AA31" i="37"/>
  <c r="AA11" i="37"/>
  <c r="AA32" i="37" s="1"/>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3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<sst xmlns="http://schemas.openxmlformats.org/spreadsheetml/2006/main" count="1512" uniqueCount="530">
  <si>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</si>
  <si>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</si>
  <si>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</si>
  <si>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</si>
  <si>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</si>
  <si>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</si>
  <si>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</si>
  <si>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</si>
  <si>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</si>
  <si>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</si>
  <si>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</si>
  <si>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X</t>
  </si>
  <si>
    <t>ACTUALIZACION</t>
  </si>
  <si>
    <t>SEGUIMIENTO</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</si>
  <si>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</si>
  <si>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</si>
  <si>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</si>
  <si>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</si>
  <si>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</si>
  <si>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</si>
  <si>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</si>
  <si>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</si>
  <si>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</si>
  <si>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</si>
  <si>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</si>
  <si>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</si>
  <si>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</si>
  <si>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</si>
  <si>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</si>
  <si>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</si>
  <si>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</si>
  <si>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</si>
  <si>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</si>
  <si>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</si>
  <si>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</si>
  <si>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</si>
  <si>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</si>
  <si>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</si>
  <si>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</si>
  <si>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</si>
  <si>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</si>
  <si>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</si>
  <si>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</si>
  <si>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</si>
  <si>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</si>
  <si>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</si>
  <si>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</si>
  <si>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</si>
  <si>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</si>
  <si>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</si>
  <si>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</si>
  <si>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</si>
  <si>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</si>
  <si>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</si>
  <si>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</si>
  <si>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</si>
  <si>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</si>
  <si>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</si>
  <si>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</si>
  <si>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</si>
  <si>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</si>
  <si>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</si>
  <si>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</si>
  <si>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En lo corrido del mes de enero de 2022, el equipo de Asistencia Técnica de la DDDP, logró avanzar en la definición de las actividades generales de la estrategia de transversalización 2022 a incluir en la matriz de reporte de la implementación de acciones de los 15 sectores. Se realizó la presentación de las profesionales de Asistencia Técnica para la transversalización del enfoque de género a los sectores. Se elaboró y envió la propuesta de logros de Transversalización 2022 a los 15 sectores de la Administración Distrital. Con respecto al TPIEG se trabajó en elaboración de propuesta de plan de trabajo y cronograma de actividades del Comité Tripartito y se socializó a las y los integrantes del Comité. Frente al diseño y ejecución del sello de igualdad y equidad de género SIEG, se elaboró el plan de trabajo para el diseño y ejecución y se elaboró la lista de chequeo para la verificación inicial de oferentes del proceso con ONU Mujeres.</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</si>
  <si>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</si>
  <si>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</si>
  <si>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</si>
  <si>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</si>
  <si>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</si>
  <si>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</si>
  <si>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</si>
  <si>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</si>
  <si>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</si>
  <si>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</si>
  <si>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</si>
  <si>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</si>
  <si>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</si>
  <si>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</si>
  <si>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</si>
  <si>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</si>
  <si>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</si>
  <si>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</si>
  <si>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</si>
  <si>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</si>
  <si>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</si>
  <si>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</si>
  <si>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</si>
  <si>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</si>
  <si>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</si>
  <si>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t xml:space="preserve">Para el mes de enero no se reporta avance, debido a que no hay programación frente a esta actividad. </t>
  </si>
  <si>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</si>
  <si>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</si>
  <si>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</si>
  <si>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Elaboración de propuesta de plan de trabajo y cronograma de actividades del Comité Tripartito del TPIEG 2022, socialización de este a las y los integrantes del Comité.</t>
  </si>
  <si>
    <t>6. Llevar a cabo el diseño y ejecución del sello de igualdad y equidad de género</t>
  </si>
  <si>
    <t>Elaboración de plan de trabajo para el diseño y ejecución del sello de igualdad y equidad de género . Elaboración de lista de chequeo para verificación inicial de oferentes del proceso ONU Mujeres.</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</si>
  <si>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</si>
  <si>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</si>
  <si>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</si>
  <si>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Se realizó ajuste del documento Balance de la implementación de la PPMyEG: PIOEG, con corte a sep de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Se realizó consolidación de las matrices de plan acción de la PPMyEG 2021 conforme a los reportes oficiales recibidos a corte del 31 de enero.
Se dio inició a la revisión y retroalimentación a los reportes oficiales recibidos de los planes de acción de la PPASP  y PPMyEG.
Se acompañó técnicamente la revisión de la concertación de los logros de transversalización de género 2022.</t>
  </si>
  <si>
    <t>No se presentaron retrasos</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</si>
  <si>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</si>
  <si>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</si>
  <si>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</si>
  <si>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 xml:space="preserve">Se realizó ajuste del documento Balance de la implementación de la PPMyEG: PIOEG con corte a sep de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y se acompañó técnicamente la revisión de la concertación de los logros de transversalización de género 2022.
Se recibió reporte de plan de acción IV Trimestre 2021 de la PPMyEG de los sectores Jurídica, Educación, Hacienda, Movilidad, Ambiente, Planeación, Cultura, Seguridad, Hábitat, Mujeres y Salud, en proceso de retroalimentación.
Se realizó consolidación de las matrices de plan acción de la PPMyEG 2021 conforme a los reportes oficiales recibidos a corte del 31 de enero.
</t>
  </si>
  <si>
    <t>8. Realizar el seguimiento, la verificación, consolidación, análisis y reporte de información relacionada con la implementación de la Política Pública de Actividades Sexuales Pagadas,  a partir de su plan de acción.</t>
  </si>
  <si>
    <t>Se recibió reporte de plan de acción de la PPASP del IV trimestre de los sectores Seguridad, Movilidad, Jurídica, Educación, Ambiente, Salud, Cultura, Hábitat, Gestión Pública y Mujeres, se avanza en el proceso de revisión, análisis y retroalimentación de los mismos. Se realizó consolidación de las matrices de plan acción de la PPASP 2021 conforme a los reportes oficiales recibidos a corte del 31 de enero.</t>
  </si>
  <si>
    <t>9. Elaborar documento guía metodológica sobre el seguimiento  con enfoque de género</t>
  </si>
  <si>
    <t>5 - Acompañar el 100% la incorporación del enfoque de género y  la implementación de siete derechos de la PPMyEG</t>
  </si>
  <si>
    <t>Se avanzó en en construcción plan de trabajo de actividades estratégicas para implementación de 7 derechos de la PPMyEG; construcción de propuesta de estructura de documentos (2) de estrategia de transversalización del enfoque de género con universidades y con sector privado; propuesta estructura metodologías e identificación preliminar temas clave para sensibilización a los 15 sectores de la Administración Distrital y concertación proceso sensibilización sobre 7 derechos de la PPMyEG al CCM.</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</si>
  <si>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</si>
  <si>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</si>
  <si>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</si>
  <si>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 xml:space="preserve">En el período reportado se avanzó en construcción plan de trabajo de actividades estratégicas para implementación de 7 derechos de la PPMyEG y en construcción de propuesta de estructura de documentos (2) de estrategia de transversalización del enfoque de género con universidades y con sector privado. </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</si>
  <si>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</si>
  <si>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En el período reportado se avanzó en construcción propuesta estructura metodologías para sensibilización e identificación preliminar de temas clave sobre enfoque de género y derecho de las mujeres en los 15 sectores de la Administración Distrital.</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</si>
  <si>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</si>
  <si>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En el período reportado se avanzó en concertación de la estrategia de sensibilización al CCM con el equipo de la Subsecretaría de Cuidado y Políticas de Igualdad para incluir el proceso en el cronograma 2022.</t>
  </si>
  <si>
    <t>13. Realizar acciones para la conmemoración de fechas emblemáticas en relación con la garantía de los 7 derechos de la PPMyEG (8 de Marzo, 28 de Mayo, 21 de junio, 22 de Julio, 28 de Septiembre, 10 de Diciembre (DDHH), semana paz)</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</si>
  <si>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</si>
  <si>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</si>
  <si>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</si>
  <si>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</si>
  <si>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</si>
  <si>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</si>
  <si>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</si>
  <si>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</si>
  <si>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</si>
  <si>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</si>
  <si>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</si>
  <si>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</si>
  <si>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</si>
  <si>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</si>
  <si>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</si>
  <si>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</si>
  <si>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</si>
  <si>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</si>
  <si>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Durante el mes de enero se realizaron 2 jornadas de socialización de la PPMyEG con las candidatas al proceso eleccionario del CCM, igualmente se desarrollaron 6 mesas de trabajo para el acompañamiento técnico a la implementación de la PPASP con sectores responsables de productos, al igual que se revisó la respuesta de la SDP a la solicitud de ajustes al plan de acción de esta política. De otro lado, se remitió el documento de corresponsabilidad de la SdMujer en la PP de Salud Mental, y se dio respuesta a 7 solicitudes de seguimiento de políticas públicas distritales en las que la entidad tiene responsabilidad</t>
  </si>
  <si>
    <t>No se presentaron retrasos a la ejecución durante el mes de enero</t>
  </si>
  <si>
    <t>El proceso de acompañamiento técnico a la implementación de las PPMYEG y de PPASP contribuye a la ejecución de los productos y permite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</si>
  <si>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</si>
  <si>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</si>
  <si>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Para el mes de enero se realizaron 2 jornadas de socialización de la PPMyEG cada una con un grupo de candidatas al proceso eleccionario del CCM. </t>
  </si>
  <si>
    <t xml:space="preserve">15. Apoyar técnicamente la implementación y socialización de la Pública de Actividades Sexuales Pagadas -PPASP-. </t>
  </si>
  <si>
    <t xml:space="preserve">												
En el mes de enero se realizaron 6 mesas de trabajo con sectores de Planeación, Integración Social y Mujer, responsables de productos del plan de acción, como parte del proceso de acompañamiento a la implementación de la PPASP 	</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</si>
  <si>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</si>
  <si>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En el mes de enero se emitió 1 concepto técnico para la PP de Salud Mental, estableciendo la corresponsabilidad en productos del plan de acción por parte del sector Mujeres. También se realizaron 7 reportes de seguimiento de políticas públicas distritales de: Adultez, Familias, Fenómeno de Habitabilidad en Calle, Transparencia Integridad y no Tolerancia con la Corrupción, Servicio a la Ciudadanía, Juventud y Economía Cultural; y se elaboraron 2 informes: Informe de Balance Social de la Política Pública de Familias e Informe anual del Sistema de Monitoreo de las Condiciones de Vida de la Infancia y la Adolescencia de Bogotá D.C</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</si>
  <si>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</si>
  <si>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</si>
  <si>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</si>
  <si>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</si>
  <si>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</si>
  <si>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</si>
  <si>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</si>
  <si>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</si>
  <si>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</si>
  <si>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</si>
  <si>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</si>
  <si>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</si>
  <si>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</si>
  <si>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</si>
  <si>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</si>
  <si>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</si>
  <si>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</si>
  <si>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</si>
  <si>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</si>
  <si>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</si>
  <si>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</si>
  <si>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</si>
  <si>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</si>
  <si>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</si>
  <si>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</si>
  <si>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</si>
  <si>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</si>
  <si>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</si>
  <si>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</si>
  <si>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</si>
  <si>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</si>
  <si>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</si>
  <si>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</si>
  <si>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</si>
  <si>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</si>
  <si>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</si>
  <si>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</si>
  <si>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</si>
  <si>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</si>
  <si>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</si>
  <si>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 xml:space="preserve">Se realizó ajuste del documento Balance de la implementación de la Política Pública de Mujeres y Equidad de Género: Plan de Igualdad de Oportunidades para la Equidad de Género, con corte a septiembre de 2021 a remitirse al Consejo de Política Social y al Concejo de Bogotá.
Se inició la revisión y retroalimentación a los reportes oficiales recibidos de los planes de acción de la  PPMyEG
Durante el mes de enero se realizaron 2 jornadas de socialización de la PPMyEG con las candidatas al proceso eleccionario del CCM, igualmente se desarrollaron 6 mesas de trabajo para el acompañamiento técnico a la implementación de la PPASP con sectores responsables de productos, al igual que se revisó la respuesta de la SDP a la solicitud de ajustes al plan de acción de esta política. </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</si>
  <si>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</si>
  <si>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</si>
  <si>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</si>
  <si>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</si>
  <si>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</si>
  <si>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Elaboración y envío de la propuesta de Logros de Transversalización 2022 a los 15 sectores de la Administración Distrital. Reuniones semanales y espacios de fortalecimiento de capacidades al equipo de asistencia técnica para la transversalización del enfoque de género.</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</si>
  <si>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</si>
  <si>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</si>
  <si>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</si>
  <si>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</si>
  <si>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</si>
  <si>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</si>
  <si>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</si>
  <si>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No se presentan avances en el período, ya que esta actividad está programadas para iniciar en el mes de julio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</si>
  <si>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</si>
  <si>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</si>
  <si>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</si>
  <si>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</si>
  <si>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</si>
  <si>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</si>
  <si>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</si>
  <si>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</si>
  <si>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</si>
  <si>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Avance en propuesta preliminar de estructura de estrategia para transversalizar el enfoque de género en universidades y sector privado.</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</si>
  <si>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</si>
  <si>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</si>
  <si>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</si>
  <si>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</si>
  <si>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Avance en propuesta estructura metodologías e identificación preliminar de temas clave para sensibilización sobre enfoque de género y 7 derechos de la PPMyEG en los 15 sectores de la administración distrital</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</si>
  <si>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</si>
  <si>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</si>
  <si>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</si>
  <si>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</si>
  <si>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Avance en concertación del proceso de sensibilización sobre 7 derechos de la PPMyEG con equipo de la Subsecretaría de Cuidado y Políticas de Igualdad para incorporar en plan de trabajo 2022.</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</si>
  <si>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</si>
  <si>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</si>
  <si>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</si>
  <si>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</si>
  <si>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</si>
  <si>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No se presentan avances en el período, ya que esta actividad está programadas para iniciar en el mes de marzo</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</si>
  <si>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</si>
  <si>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</si>
  <si>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</si>
  <si>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</si>
  <si>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</si>
  <si>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No se reporta, ya que no hay programación para el mes de enero para el cumplimiento de esta actividad</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</si>
  <si>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</si>
  <si>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</si>
  <si>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</si>
  <si>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</si>
  <si>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realizó propuesta de plan de acción CIM y UTA para la vigencia 2022. Se desarrolló la primera sesión de la Unidad Técnica de Apoyo de la CIM el día 27 de enero. Durante la sesión, se socializó el cronograma de sesiones de la Comisión Intersectorial de Mujeres y su UTA 2022, se solicitó a los sectores realizar la propuesta de buenas prácticas sectoriales sobre los enfoques de género y diferencial, se socializó la propuesta de logros de transversalización 2022 y la propuesta de Plan de acción CIM-UTA 2022. Adicionalmente, se resolvieron dudas frente al reporte del Decreto 332 de 2020 y se socializó el concepto jurídico “pérdida de vigencia Decreto  Distrital 166 de 2010 PPMyEG”. El acta de la primera UTA 2022, se encuentra en proceso de aprobación.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</si>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</sst>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 numFmtId="179" formatCode="0.0"/>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sz val="10"/>
      <color theme="1"/>
      <name val="Times New Roman"/>
      <family val="1"/>
    </font>
    <font>
      <b/>
      <sz val="18"/>
      <color theme="0" tint="-0.34998626667073579"/>
      <name val="Calibri"/>
      <family val="2"/>
      <scheme val="minor"/>
    </font>
    <font>
      <b/>
      <sz val="11"/>
      <color theme="0" tint="-0.34998626667073579"/>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20">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9" fontId="7" fillId="0" borderId="1" xfId="28" applyFont="1" applyBorder="1" applyAlignment="1">
      <alignment vertical="center"/>
    </xf>
    <xf numFmtId="0" fontId="7" fillId="0" borderId="0" xfId="0" applyFont="1" applyAlignment="1">
      <alignment vertical="center"/>
    </xf>
    <xf numFmtId="0" fontId="39" fillId="0" borderId="1" xfId="0" applyFont="1" applyBorder="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33" fillId="9" borderId="19" xfId="30" applyNumberFormat="1" applyFont="1" applyFill="1" applyBorder="1" applyAlignment="1" applyProtection="1">
      <alignment vertical="center" wrapText="1"/>
    </xf>
    <xf numFmtId="0" fontId="8" fillId="9" borderId="19" xfId="28" applyNumberFormat="1" applyFont="1" applyFill="1" applyBorder="1" applyAlignment="1" applyProtection="1">
      <alignment vertical="center" wrapText="1"/>
    </xf>
    <xf numFmtId="0" fontId="8" fillId="9" borderId="19" xfId="28" applyNumberFormat="1" applyFont="1" applyFill="1" applyBorder="1" applyAlignment="1" applyProtection="1">
      <alignment horizontal="center"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60" xfId="22" applyNumberFormat="1" applyFont="1" applyBorder="1" applyAlignment="1">
      <alignment horizontal="left" vertical="center" wrapText="1"/>
    </xf>
    <xf numFmtId="9" fontId="33" fillId="0" borderId="15" xfId="22" applyNumberFormat="1" applyFont="1" applyBorder="1" applyAlignment="1">
      <alignment horizontal="left" vertical="center" wrapText="1"/>
    </xf>
    <xf numFmtId="9" fontId="33" fillId="0" borderId="16"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center" wrapText="1"/>
    </xf>
    <xf numFmtId="9" fontId="7" fillId="0" borderId="3" xfId="22" applyNumberFormat="1" applyFont="1" applyBorder="1" applyAlignment="1">
      <alignment vertical="center" wrapText="1"/>
    </xf>
    <xf numFmtId="9" fontId="7" fillId="0" borderId="7" xfId="22" applyNumberFormat="1" applyFont="1" applyBorder="1" applyAlignment="1">
      <alignment vertical="center"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9" fontId="33" fillId="0" borderId="20" xfId="22" applyNumberFormat="1" applyFont="1" applyBorder="1" applyAlignment="1">
      <alignment horizontal="left" vertical="center" wrapText="1"/>
    </xf>
    <xf numFmtId="9" fontId="33" fillId="0" borderId="3" xfId="22" applyNumberFormat="1" applyFont="1" applyBorder="1" applyAlignment="1">
      <alignment horizontal="left" vertical="center" wrapText="1"/>
    </xf>
    <xf numFmtId="9" fontId="33" fillId="0" borderId="7" xfId="22" applyNumberFormat="1" applyFont="1" applyBorder="1" applyAlignment="1">
      <alignment horizontal="left"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9" fontId="35" fillId="0" borderId="1"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28"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1" xfId="30" applyFont="1" applyFill="1" applyBorder="1" applyAlignment="1" applyProtection="1">
      <alignment horizontal="lef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62"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9" fontId="7" fillId="0" borderId="60" xfId="22" applyNumberFormat="1" applyFont="1" applyBorder="1" applyAlignment="1">
      <alignment vertical="center" wrapText="1"/>
    </xf>
    <xf numFmtId="9" fontId="7" fillId="0" borderId="15" xfId="22" applyNumberFormat="1" applyFont="1" applyBorder="1" applyAlignment="1">
      <alignment vertical="center" wrapText="1"/>
    </xf>
    <xf numFmtId="9" fontId="7" fillId="0" borderId="16" xfId="22" applyNumberFormat="1" applyFont="1" applyBorder="1" applyAlignment="1">
      <alignment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33" fillId="0" borderId="27" xfId="22" applyNumberFormat="1" applyFont="1" applyBorder="1" applyAlignment="1">
      <alignment vertical="center" wrapText="1"/>
    </xf>
    <xf numFmtId="9" fontId="33" fillId="0" borderId="62" xfId="22" applyNumberFormat="1" applyFont="1" applyBorder="1" applyAlignment="1">
      <alignment vertical="center" wrapText="1"/>
    </xf>
    <xf numFmtId="9" fontId="33" fillId="0" borderId="34" xfId="22" applyNumberFormat="1" applyFont="1" applyBorder="1" applyAlignment="1">
      <alignment vertical="center" wrapText="1"/>
    </xf>
    <xf numFmtId="9" fontId="33" fillId="0" borderId="0" xfId="22" applyNumberFormat="1" applyFont="1" applyAlignment="1">
      <alignment vertical="center" wrapText="1"/>
    </xf>
    <xf numFmtId="9" fontId="33" fillId="0" borderId="14" xfId="22" applyNumberFormat="1" applyFont="1" applyBorder="1" applyAlignment="1">
      <alignment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2"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xf numFmtId="179" fontId="32" fillId="0" borderId="1" xfId="0" applyNumberFormat="1" applyFont="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opLeftCell="A13" zoomScale="75" zoomScaleNormal="60" workbookViewId="0">
      <selection activeCell="F23" sqref="F23"/>
    </sheetView>
  </sheetViews>
  <sheetFormatPr baseColWidth="10" defaultColWidth="10.7109375" defaultRowHeight="15" x14ac:dyDescent="0.25"/>
  <cols>
    <col min="1" max="1" width="40" style="50" customWidth="1"/>
    <col min="2" max="2" width="15.42578125" style="50" customWidth="1"/>
    <col min="3" max="3" width="13" style="50" customWidth="1"/>
    <col min="4" max="4" width="15.140625" style="50" customWidth="1"/>
    <col min="5" max="5" width="12.140625" style="50" customWidth="1"/>
    <col min="6" max="6" width="14.42578125" style="50" customWidth="1"/>
    <col min="7" max="14" width="12.140625" style="50" customWidth="1"/>
    <col min="15" max="16" width="15" style="50" customWidth="1"/>
    <col min="17" max="17" width="18.28515625" style="50" customWidth="1"/>
    <col min="18" max="18" width="14.7109375" style="50" customWidth="1"/>
    <col min="19" max="19" width="17" style="50" customWidth="1"/>
    <col min="20" max="20" width="18.5703125" style="50" customWidth="1"/>
    <col min="21" max="21" width="17.140625" style="50" customWidth="1"/>
    <col min="22" max="22" width="16.7109375" style="50" customWidth="1"/>
    <col min="23" max="23" width="17.140625" style="50" customWidth="1"/>
    <col min="24" max="24" width="16.85546875" style="50" customWidth="1"/>
    <col min="25" max="25" width="16.28515625" style="50" customWidth="1"/>
    <col min="26" max="26" width="17" style="50" customWidth="1"/>
    <col min="27" max="27" width="16.85546875" style="50" customWidth="1"/>
    <col min="28" max="28" width="16.42578125" style="50" customWidth="1"/>
    <col min="29" max="29" width="17.28515625" style="50" customWidth="1"/>
    <col min="30" max="30" width="14.710937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330"/>
      <c r="B1" s="333" t="s">
        <v>0</v>
      </c>
      <c r="C1" s="334"/>
      <c r="D1" s="334"/>
      <c r="E1" s="334"/>
      <c r="F1" s="334"/>
      <c r="G1" s="334"/>
      <c r="H1" s="334"/>
      <c r="I1" s="334"/>
      <c r="J1" s="334"/>
      <c r="K1" s="334"/>
      <c r="L1" s="334"/>
      <c r="M1" s="334"/>
      <c r="N1" s="334"/>
      <c r="O1" s="334"/>
      <c r="P1" s="334"/>
      <c r="Q1" s="334"/>
      <c r="R1" s="334"/>
      <c r="S1" s="334"/>
      <c r="T1" s="334"/>
      <c r="U1" s="334"/>
      <c r="V1" s="334"/>
      <c r="W1" s="334"/>
      <c r="X1" s="334"/>
      <c r="Y1" s="334"/>
      <c r="Z1" s="334"/>
      <c r="AA1" s="335"/>
      <c r="AB1" s="336" t="s">
        <v>1</v>
      </c>
      <c r="AC1" s="337"/>
      <c r="AD1" s="338"/>
    </row>
    <row r="2" spans="1:30" ht="30.75" customHeight="1" x14ac:dyDescent="0.25">
      <c r="A2" s="331"/>
      <c r="B2" s="339" t="s">
        <v>2</v>
      </c>
      <c r="C2" s="340"/>
      <c r="D2" s="340"/>
      <c r="E2" s="340"/>
      <c r="F2" s="340"/>
      <c r="G2" s="340"/>
      <c r="H2" s="340"/>
      <c r="I2" s="340"/>
      <c r="J2" s="340"/>
      <c r="K2" s="340"/>
      <c r="L2" s="340"/>
      <c r="M2" s="340"/>
      <c r="N2" s="340"/>
      <c r="O2" s="340"/>
      <c r="P2" s="340"/>
      <c r="Q2" s="340"/>
      <c r="R2" s="340"/>
      <c r="S2" s="340"/>
      <c r="T2" s="340"/>
      <c r="U2" s="340"/>
      <c r="V2" s="340"/>
      <c r="W2" s="340"/>
      <c r="X2" s="340"/>
      <c r="Y2" s="340"/>
      <c r="Z2" s="340"/>
      <c r="AA2" s="341"/>
      <c r="AB2" s="342" t="s">
        <v>3</v>
      </c>
      <c r="AC2" s="343"/>
      <c r="AD2" s="344"/>
    </row>
    <row r="3" spans="1:30" ht="24" customHeight="1" x14ac:dyDescent="0.25">
      <c r="A3" s="331"/>
      <c r="B3" s="345" t="s">
        <v>4</v>
      </c>
      <c r="C3" s="346"/>
      <c r="D3" s="346"/>
      <c r="E3" s="346"/>
      <c r="F3" s="346"/>
      <c r="G3" s="346"/>
      <c r="H3" s="346"/>
      <c r="I3" s="346"/>
      <c r="J3" s="346"/>
      <c r="K3" s="346"/>
      <c r="L3" s="346"/>
      <c r="M3" s="346"/>
      <c r="N3" s="346"/>
      <c r="O3" s="346"/>
      <c r="P3" s="346"/>
      <c r="Q3" s="346"/>
      <c r="R3" s="346"/>
      <c r="S3" s="346"/>
      <c r="T3" s="346"/>
      <c r="U3" s="346"/>
      <c r="V3" s="346"/>
      <c r="W3" s="346"/>
      <c r="X3" s="346"/>
      <c r="Y3" s="346"/>
      <c r="Z3" s="346"/>
      <c r="AA3" s="347"/>
      <c r="AB3" s="342" t="s">
        <v>5</v>
      </c>
      <c r="AC3" s="343"/>
      <c r="AD3" s="344"/>
    </row>
    <row r="4" spans="1:30" ht="22.5" customHeight="1" thickBot="1" x14ac:dyDescent="0.3">
      <c r="A4" s="332"/>
      <c r="B4" s="348"/>
      <c r="C4" s="349"/>
      <c r="D4" s="349"/>
      <c r="E4" s="349"/>
      <c r="F4" s="349"/>
      <c r="G4" s="349"/>
      <c r="H4" s="349"/>
      <c r="I4" s="349"/>
      <c r="J4" s="349"/>
      <c r="K4" s="349"/>
      <c r="L4" s="349"/>
      <c r="M4" s="349"/>
      <c r="N4" s="349"/>
      <c r="O4" s="349"/>
      <c r="P4" s="349"/>
      <c r="Q4" s="349"/>
      <c r="R4" s="349"/>
      <c r="S4" s="349"/>
      <c r="T4" s="349"/>
      <c r="U4" s="349"/>
      <c r="V4" s="349"/>
      <c r="W4" s="349"/>
      <c r="X4" s="349"/>
      <c r="Y4" s="349"/>
      <c r="Z4" s="349"/>
      <c r="AA4" s="350"/>
      <c r="AB4" s="351" t="s">
        <v>6</v>
      </c>
      <c r="AC4" s="352"/>
      <c r="AD4" s="353"/>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54" t="s">
        <v>7</v>
      </c>
      <c r="B7" s="355"/>
      <c r="C7" s="360"/>
      <c r="D7" s="354" t="s">
        <v>8</v>
      </c>
      <c r="E7" s="366"/>
      <c r="F7" s="366"/>
      <c r="G7" s="366"/>
      <c r="H7" s="355"/>
      <c r="I7" s="369">
        <v>44575</v>
      </c>
      <c r="J7" s="370"/>
      <c r="K7" s="354" t="s">
        <v>9</v>
      </c>
      <c r="L7" s="355"/>
      <c r="M7" s="385" t="s">
        <v>10</v>
      </c>
      <c r="N7" s="386"/>
      <c r="O7" s="375" t="s">
        <v>11</v>
      </c>
      <c r="P7" s="376"/>
      <c r="Q7" s="54"/>
      <c r="R7" s="54"/>
      <c r="S7" s="54"/>
      <c r="T7" s="54"/>
      <c r="U7" s="54"/>
      <c r="V7" s="54"/>
      <c r="W7" s="54"/>
      <c r="X7" s="54"/>
      <c r="Y7" s="54"/>
      <c r="Z7" s="55"/>
      <c r="AA7" s="54"/>
      <c r="AB7" s="54"/>
      <c r="AC7" s="60"/>
      <c r="AD7" s="61"/>
    </row>
    <row r="8" spans="1:30" x14ac:dyDescent="0.25">
      <c r="A8" s="356"/>
      <c r="B8" s="357"/>
      <c r="C8" s="361"/>
      <c r="D8" s="356"/>
      <c r="E8" s="367"/>
      <c r="F8" s="367"/>
      <c r="G8" s="367"/>
      <c r="H8" s="357"/>
      <c r="I8" s="371"/>
      <c r="J8" s="372"/>
      <c r="K8" s="356"/>
      <c r="L8" s="357"/>
      <c r="M8" s="377" t="s">
        <v>12</v>
      </c>
      <c r="N8" s="378"/>
      <c r="O8" s="379"/>
      <c r="P8" s="380"/>
      <c r="Q8" s="54"/>
      <c r="R8" s="54"/>
      <c r="S8" s="54"/>
      <c r="T8" s="54"/>
      <c r="U8" s="54"/>
      <c r="V8" s="54"/>
      <c r="W8" s="54"/>
      <c r="X8" s="54"/>
      <c r="Y8" s="54"/>
      <c r="Z8" s="55"/>
      <c r="AA8" s="54"/>
      <c r="AB8" s="54"/>
      <c r="AC8" s="60"/>
      <c r="AD8" s="61"/>
    </row>
    <row r="9" spans="1:30" ht="15.75" thickBot="1" x14ac:dyDescent="0.3">
      <c r="A9" s="358"/>
      <c r="B9" s="359"/>
      <c r="C9" s="362"/>
      <c r="D9" s="358"/>
      <c r="E9" s="368"/>
      <c r="F9" s="368"/>
      <c r="G9" s="368"/>
      <c r="H9" s="359"/>
      <c r="I9" s="373"/>
      <c r="J9" s="374"/>
      <c r="K9" s="358"/>
      <c r="L9" s="359"/>
      <c r="M9" s="381" t="s">
        <v>13</v>
      </c>
      <c r="N9" s="382"/>
      <c r="O9" s="383"/>
      <c r="P9" s="384"/>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354" t="s">
        <v>14</v>
      </c>
      <c r="B11" s="355"/>
      <c r="C11" s="363" t="s">
        <v>15</v>
      </c>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5"/>
    </row>
    <row r="12" spans="1:30" ht="15" customHeight="1" x14ac:dyDescent="0.25">
      <c r="A12" s="356"/>
      <c r="B12" s="357"/>
      <c r="C12" s="345"/>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7"/>
    </row>
    <row r="13" spans="1:30" ht="15" customHeight="1" thickBot="1" x14ac:dyDescent="0.3">
      <c r="A13" s="358"/>
      <c r="B13" s="359"/>
      <c r="C13" s="348"/>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5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21" t="s">
        <v>16</v>
      </c>
      <c r="B15" s="322"/>
      <c r="C15" s="323" t="s">
        <v>17</v>
      </c>
      <c r="D15" s="324"/>
      <c r="E15" s="324"/>
      <c r="F15" s="324"/>
      <c r="G15" s="324"/>
      <c r="H15" s="324"/>
      <c r="I15" s="324"/>
      <c r="J15" s="324"/>
      <c r="K15" s="325"/>
      <c r="L15" s="316" t="s">
        <v>18</v>
      </c>
      <c r="M15" s="320"/>
      <c r="N15" s="320"/>
      <c r="O15" s="320"/>
      <c r="P15" s="320"/>
      <c r="Q15" s="317"/>
      <c r="R15" s="313" t="s">
        <v>19</v>
      </c>
      <c r="S15" s="314"/>
      <c r="T15" s="314"/>
      <c r="U15" s="314"/>
      <c r="V15" s="314"/>
      <c r="W15" s="314"/>
      <c r="X15" s="315"/>
      <c r="Y15" s="316" t="s">
        <v>20</v>
      </c>
      <c r="Z15" s="317"/>
      <c r="AA15" s="323" t="s">
        <v>21</v>
      </c>
      <c r="AB15" s="324"/>
      <c r="AC15" s="324"/>
      <c r="AD15" s="325"/>
    </row>
    <row r="16" spans="1:30" ht="9" customHeight="1" thickBot="1" x14ac:dyDescent="0.3">
      <c r="A16" s="59"/>
      <c r="B16" s="54"/>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73"/>
      <c r="AD16" s="74"/>
    </row>
    <row r="17" spans="1:41" s="76" customFormat="1" ht="37.5" customHeight="1" thickBot="1" x14ac:dyDescent="0.3">
      <c r="A17" s="321" t="s">
        <v>22</v>
      </c>
      <c r="B17" s="322"/>
      <c r="C17" s="327" t="s">
        <v>23</v>
      </c>
      <c r="D17" s="328"/>
      <c r="E17" s="328"/>
      <c r="F17" s="328"/>
      <c r="G17" s="328"/>
      <c r="H17" s="328"/>
      <c r="I17" s="328"/>
      <c r="J17" s="328"/>
      <c r="K17" s="328"/>
      <c r="L17" s="328"/>
      <c r="M17" s="328"/>
      <c r="N17" s="328"/>
      <c r="O17" s="328"/>
      <c r="P17" s="328"/>
      <c r="Q17" s="329"/>
      <c r="R17" s="316" t="s">
        <v>24</v>
      </c>
      <c r="S17" s="320"/>
      <c r="T17" s="320"/>
      <c r="U17" s="320"/>
      <c r="V17" s="317"/>
      <c r="W17" s="318">
        <v>15</v>
      </c>
      <c r="X17" s="319"/>
      <c r="Y17" s="320" t="s">
        <v>25</v>
      </c>
      <c r="Z17" s="320"/>
      <c r="AA17" s="320"/>
      <c r="AB17" s="317"/>
      <c r="AC17" s="396">
        <v>0.45</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16" t="s">
        <v>26</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17"/>
      <c r="AE19" s="83"/>
      <c r="AF19" s="83"/>
    </row>
    <row r="20" spans="1:41" ht="32.25" customHeight="1" thickBot="1" x14ac:dyDescent="0.3">
      <c r="A20" s="82"/>
      <c r="B20" s="60"/>
      <c r="C20" s="390" t="s">
        <v>27</v>
      </c>
      <c r="D20" s="391"/>
      <c r="E20" s="391"/>
      <c r="F20" s="391"/>
      <c r="G20" s="391"/>
      <c r="H20" s="391"/>
      <c r="I20" s="391"/>
      <c r="J20" s="391"/>
      <c r="K20" s="391"/>
      <c r="L20" s="391"/>
      <c r="M20" s="391"/>
      <c r="N20" s="391"/>
      <c r="O20" s="391"/>
      <c r="P20" s="392"/>
      <c r="Q20" s="387" t="s">
        <v>28</v>
      </c>
      <c r="R20" s="388"/>
      <c r="S20" s="388"/>
      <c r="T20" s="388"/>
      <c r="U20" s="388"/>
      <c r="V20" s="388"/>
      <c r="W20" s="388"/>
      <c r="X20" s="388"/>
      <c r="Y20" s="388"/>
      <c r="Z20" s="388"/>
      <c r="AA20" s="388"/>
      <c r="AB20" s="388"/>
      <c r="AC20" s="388"/>
      <c r="AD20" s="389"/>
      <c r="AE20" s="83"/>
      <c r="AF20" s="83"/>
    </row>
    <row r="21" spans="1:41" ht="32.25" customHeight="1" thickBot="1" x14ac:dyDescent="0.3">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5">
      <c r="A22" s="273" t="s">
        <v>43</v>
      </c>
      <c r="B22" s="278"/>
      <c r="C22" s="175"/>
      <c r="D22" s="173"/>
      <c r="E22" s="173"/>
      <c r="F22" s="173"/>
      <c r="G22" s="173"/>
      <c r="H22" s="173"/>
      <c r="I22" s="173"/>
      <c r="J22" s="173"/>
      <c r="K22" s="173"/>
      <c r="L22" s="173"/>
      <c r="M22" s="173"/>
      <c r="N22" s="173"/>
      <c r="O22" s="173">
        <f>SUM(C22:N22)</f>
        <v>0</v>
      </c>
      <c r="P22" s="176"/>
      <c r="Q22" s="218">
        <f>1403643083+39216000</f>
        <v>1442859083</v>
      </c>
      <c r="R22" s="219"/>
      <c r="S22" s="219"/>
      <c r="T22" s="219"/>
      <c r="U22" s="196">
        <f>20000000</f>
        <v>20000000</v>
      </c>
      <c r="V22" s="219"/>
      <c r="W22" s="219"/>
      <c r="X22" s="219">
        <v>1083213</v>
      </c>
      <c r="Y22" s="219"/>
      <c r="Z22" s="219"/>
      <c r="AA22" s="219"/>
      <c r="AB22" s="219"/>
      <c r="AC22" s="219">
        <f>SUM(Q22:AB22)</f>
        <v>1463942296</v>
      </c>
      <c r="AD22" s="180"/>
      <c r="AE22" s="3"/>
      <c r="AF22" s="3"/>
    </row>
    <row r="23" spans="1:41" ht="32.25" customHeight="1" x14ac:dyDescent="0.25">
      <c r="A23" s="274" t="s">
        <v>44</v>
      </c>
      <c r="B23" s="281"/>
      <c r="C23" s="170"/>
      <c r="D23" s="169"/>
      <c r="E23" s="169"/>
      <c r="F23" s="169"/>
      <c r="G23" s="169"/>
      <c r="H23" s="169"/>
      <c r="I23" s="169"/>
      <c r="J23" s="169"/>
      <c r="K23" s="169"/>
      <c r="L23" s="169"/>
      <c r="M23" s="169"/>
      <c r="N23" s="169"/>
      <c r="O23" s="169">
        <f>SUM(C23:N23)</f>
        <v>0</v>
      </c>
      <c r="P23" s="188" t="str">
        <f>IFERROR(O23/(SUMIF(C23:N23,"&gt;0",C22:N22))," ")</f>
        <v xml:space="preserve"> </v>
      </c>
      <c r="Q23" s="218">
        <v>1403643083</v>
      </c>
      <c r="R23" s="220"/>
      <c r="S23" s="220"/>
      <c r="T23" s="220"/>
      <c r="U23" s="220"/>
      <c r="V23" s="220"/>
      <c r="W23" s="220"/>
      <c r="X23" s="220"/>
      <c r="Y23" s="220"/>
      <c r="Z23" s="220"/>
      <c r="AA23" s="220"/>
      <c r="AB23" s="220"/>
      <c r="AC23" s="219">
        <f>SUM(Q23:AB23)</f>
        <v>1403643083</v>
      </c>
      <c r="AD23" s="178" t="str">
        <f>IFERROR(AC22/(SUMIF(Q22:AB22,"&gt;0",#REF!))," ")</f>
        <v xml:space="preserve"> </v>
      </c>
      <c r="AE23" s="3"/>
      <c r="AF23" s="3"/>
    </row>
    <row r="24" spans="1:41" ht="32.25" customHeight="1" x14ac:dyDescent="0.25">
      <c r="A24" s="274" t="s">
        <v>45</v>
      </c>
      <c r="B24" s="281"/>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3">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3">
      <c r="A25" s="402" t="s">
        <v>46</v>
      </c>
      <c r="B25" s="403"/>
      <c r="C25" s="171"/>
      <c r="D25" s="172"/>
      <c r="E25" s="172"/>
      <c r="F25" s="172"/>
      <c r="G25" s="172"/>
      <c r="H25" s="172"/>
      <c r="I25" s="172"/>
      <c r="J25" s="172"/>
      <c r="K25" s="172"/>
      <c r="L25" s="172"/>
      <c r="M25" s="172"/>
      <c r="N25" s="172"/>
      <c r="O25" s="172">
        <f>SUM(C25:N25)</f>
        <v>0</v>
      </c>
      <c r="P25" s="177" t="str">
        <f>IFERROR(O25/(SUMIF(C25:N25,"&gt;0",C24:N24))," ")</f>
        <v xml:space="preserve"> </v>
      </c>
      <c r="Q25" s="171"/>
      <c r="R25" s="172"/>
      <c r="S25" s="172"/>
      <c r="T25" s="172"/>
      <c r="U25" s="172"/>
      <c r="V25" s="172"/>
      <c r="W25" s="172"/>
      <c r="X25" s="172"/>
      <c r="Y25" s="172"/>
      <c r="Z25" s="172"/>
      <c r="AA25" s="172"/>
      <c r="AB25" s="172"/>
      <c r="AC25" s="172">
        <f>SUM(Q25:AB25)</f>
        <v>0</v>
      </c>
      <c r="AD25" s="179" t="str">
        <f>IFERROR(AC25/(SUMIF(Q25:AB25,"&gt;0",Q24:AB24))," ")</f>
        <v xml:space="preserve"> </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4" t="s">
        <v>48</v>
      </c>
      <c r="B28" s="406" t="s">
        <v>49</v>
      </c>
      <c r="C28" s="407"/>
      <c r="D28" s="281" t="s">
        <v>50</v>
      </c>
      <c r="E28" s="282"/>
      <c r="F28" s="282"/>
      <c r="G28" s="282"/>
      <c r="H28" s="282"/>
      <c r="I28" s="282"/>
      <c r="J28" s="282"/>
      <c r="K28" s="282"/>
      <c r="L28" s="282"/>
      <c r="M28" s="282"/>
      <c r="N28" s="282"/>
      <c r="O28" s="408"/>
      <c r="P28" s="306" t="s">
        <v>41</v>
      </c>
      <c r="Q28" s="306" t="s">
        <v>51</v>
      </c>
      <c r="R28" s="306"/>
      <c r="S28" s="306"/>
      <c r="T28" s="306"/>
      <c r="U28" s="306"/>
      <c r="V28" s="306"/>
      <c r="W28" s="306"/>
      <c r="X28" s="306"/>
      <c r="Y28" s="306"/>
      <c r="Z28" s="306"/>
      <c r="AA28" s="306"/>
      <c r="AB28" s="306"/>
      <c r="AC28" s="306"/>
      <c r="AD28" s="308"/>
    </row>
    <row r="29" spans="1:41" ht="27" customHeight="1" x14ac:dyDescent="0.25">
      <c r="A29" s="405"/>
      <c r="B29" s="309"/>
      <c r="C29" s="311"/>
      <c r="D29" s="88" t="s">
        <v>29</v>
      </c>
      <c r="E29" s="88" t="s">
        <v>30</v>
      </c>
      <c r="F29" s="88" t="s">
        <v>31</v>
      </c>
      <c r="G29" s="88" t="s">
        <v>32</v>
      </c>
      <c r="H29" s="88" t="s">
        <v>33</v>
      </c>
      <c r="I29" s="88" t="s">
        <v>34</v>
      </c>
      <c r="J29" s="88" t="s">
        <v>35</v>
      </c>
      <c r="K29" s="88" t="s">
        <v>36</v>
      </c>
      <c r="L29" s="88" t="s">
        <v>37</v>
      </c>
      <c r="M29" s="88" t="s">
        <v>38</v>
      </c>
      <c r="N29" s="88" t="s">
        <v>39</v>
      </c>
      <c r="O29" s="88" t="s">
        <v>40</v>
      </c>
      <c r="P29" s="408"/>
      <c r="Q29" s="306"/>
      <c r="R29" s="306"/>
      <c r="S29" s="306"/>
      <c r="T29" s="306"/>
      <c r="U29" s="306"/>
      <c r="V29" s="306"/>
      <c r="W29" s="306"/>
      <c r="X29" s="306"/>
      <c r="Y29" s="306"/>
      <c r="Z29" s="306"/>
      <c r="AA29" s="306"/>
      <c r="AB29" s="306"/>
      <c r="AC29" s="306"/>
      <c r="AD29" s="308"/>
    </row>
    <row r="30" spans="1:41" ht="81" customHeight="1" thickBot="1" x14ac:dyDescent="0.3">
      <c r="A30" s="190" t="str">
        <f>C17</f>
        <v>1 - Acompañar técnicamente a 15 sectores de la Administración Distrital en la inclusión del enfoque de género en las políticas, planes,  programas y proyectos así como en su cultura organizacional e institucional</v>
      </c>
      <c r="B30" s="409" t="s">
        <v>52</v>
      </c>
      <c r="C30" s="41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1" t="s">
        <v>53</v>
      </c>
      <c r="R30" s="411"/>
      <c r="S30" s="411"/>
      <c r="T30" s="411"/>
      <c r="U30" s="411"/>
      <c r="V30" s="411"/>
      <c r="W30" s="411"/>
      <c r="X30" s="411"/>
      <c r="Y30" s="411"/>
      <c r="Z30" s="411"/>
      <c r="AA30" s="411"/>
      <c r="AB30" s="411"/>
      <c r="AC30" s="411"/>
      <c r="AD30" s="412"/>
    </row>
    <row r="31" spans="1:41" ht="45" customHeight="1" x14ac:dyDescent="0.25">
      <c r="A31" s="413" t="s">
        <v>54</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row>
    <row r="32" spans="1:41" ht="23.25" customHeight="1" x14ac:dyDescent="0.25">
      <c r="A32" s="274" t="s">
        <v>55</v>
      </c>
      <c r="B32" s="306" t="s">
        <v>56</v>
      </c>
      <c r="C32" s="306" t="s">
        <v>49</v>
      </c>
      <c r="D32" s="306" t="s">
        <v>57</v>
      </c>
      <c r="E32" s="306"/>
      <c r="F32" s="306"/>
      <c r="G32" s="306"/>
      <c r="H32" s="306"/>
      <c r="I32" s="306"/>
      <c r="J32" s="306"/>
      <c r="K32" s="306"/>
      <c r="L32" s="306"/>
      <c r="M32" s="306"/>
      <c r="N32" s="306"/>
      <c r="O32" s="306"/>
      <c r="P32" s="306"/>
      <c r="Q32" s="306" t="s">
        <v>58</v>
      </c>
      <c r="R32" s="306"/>
      <c r="S32" s="306"/>
      <c r="T32" s="306"/>
      <c r="U32" s="306"/>
      <c r="V32" s="306"/>
      <c r="W32" s="306"/>
      <c r="X32" s="306"/>
      <c r="Y32" s="306"/>
      <c r="Z32" s="306"/>
      <c r="AA32" s="306"/>
      <c r="AB32" s="306"/>
      <c r="AC32" s="306"/>
      <c r="AD32" s="308"/>
      <c r="AG32" s="87"/>
      <c r="AH32" s="87"/>
      <c r="AI32" s="87"/>
      <c r="AJ32" s="87"/>
      <c r="AK32" s="87"/>
      <c r="AL32" s="87"/>
      <c r="AM32" s="87"/>
      <c r="AN32" s="87"/>
      <c r="AO32" s="87"/>
    </row>
    <row r="33" spans="1:41" ht="23.25" customHeight="1" x14ac:dyDescent="0.25">
      <c r="A33" s="274"/>
      <c r="B33" s="306"/>
      <c r="C33" s="307"/>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09" t="s">
        <v>59</v>
      </c>
      <c r="R33" s="310"/>
      <c r="S33" s="310"/>
      <c r="T33" s="310"/>
      <c r="U33" s="310"/>
      <c r="V33" s="311"/>
      <c r="W33" s="309" t="s">
        <v>60</v>
      </c>
      <c r="X33" s="310"/>
      <c r="Y33" s="310"/>
      <c r="Z33" s="311"/>
      <c r="AA33" s="309" t="s">
        <v>61</v>
      </c>
      <c r="AB33" s="310"/>
      <c r="AC33" s="310"/>
      <c r="AD33" s="312"/>
      <c r="AG33" s="87"/>
      <c r="AH33" s="87"/>
      <c r="AI33" s="87"/>
      <c r="AJ33" s="87"/>
      <c r="AK33" s="87"/>
      <c r="AL33" s="87"/>
      <c r="AM33" s="87"/>
      <c r="AN33" s="87"/>
      <c r="AO33" s="87"/>
    </row>
    <row r="34" spans="1:41" ht="42" customHeight="1" x14ac:dyDescent="0.25">
      <c r="A34" s="284" t="str">
        <f>A30</f>
        <v>1 - Acompañar técnicamente a 15 sectores de la Administración Distrital en la inclusión del enfoque de género en las políticas, planes,  programas y proyectos así como en su cultura organizacional e institucional</v>
      </c>
      <c r="B34" s="286">
        <v>0.45</v>
      </c>
      <c r="C34" s="90" t="s">
        <v>62</v>
      </c>
      <c r="D34" s="89">
        <v>15</v>
      </c>
      <c r="E34" s="89">
        <v>15</v>
      </c>
      <c r="F34" s="89">
        <v>15</v>
      </c>
      <c r="G34" s="89">
        <v>15</v>
      </c>
      <c r="H34" s="89">
        <v>15</v>
      </c>
      <c r="I34" s="89">
        <v>15</v>
      </c>
      <c r="J34" s="89">
        <v>15</v>
      </c>
      <c r="K34" s="89">
        <v>15</v>
      </c>
      <c r="L34" s="89">
        <v>15</v>
      </c>
      <c r="M34" s="89">
        <v>15</v>
      </c>
      <c r="N34" s="89">
        <v>15</v>
      </c>
      <c r="O34" s="89">
        <v>15</v>
      </c>
      <c r="P34" s="189">
        <v>15</v>
      </c>
      <c r="Q34" s="288" t="s">
        <v>63</v>
      </c>
      <c r="R34" s="289"/>
      <c r="S34" s="289"/>
      <c r="T34" s="289"/>
      <c r="U34" s="289"/>
      <c r="V34" s="290"/>
      <c r="W34" s="294" t="s">
        <v>64</v>
      </c>
      <c r="X34" s="295"/>
      <c r="Y34" s="295"/>
      <c r="Z34" s="296"/>
      <c r="AA34" s="300" t="s">
        <v>65</v>
      </c>
      <c r="AB34" s="301"/>
      <c r="AC34" s="301"/>
      <c r="AD34" s="302"/>
      <c r="AG34" s="87"/>
      <c r="AH34" s="87"/>
      <c r="AI34" s="87"/>
      <c r="AJ34" s="87"/>
      <c r="AK34" s="87"/>
      <c r="AL34" s="87"/>
      <c r="AM34" s="87"/>
      <c r="AN34" s="87"/>
      <c r="AO34" s="87"/>
    </row>
    <row r="35" spans="1:41" ht="63.75" customHeight="1" x14ac:dyDescent="0.25">
      <c r="A35" s="285"/>
      <c r="B35" s="287"/>
      <c r="C35" s="91" t="s">
        <v>66</v>
      </c>
      <c r="D35" s="241">
        <v>15</v>
      </c>
      <c r="E35" s="238"/>
      <c r="F35" s="238"/>
      <c r="G35" s="239"/>
      <c r="H35" s="239"/>
      <c r="I35" s="239"/>
      <c r="J35" s="239"/>
      <c r="K35" s="239"/>
      <c r="L35" s="239"/>
      <c r="M35" s="239"/>
      <c r="N35" s="239"/>
      <c r="O35" s="239"/>
      <c r="P35" s="240">
        <f>SUM(D35:O35)</f>
        <v>15</v>
      </c>
      <c r="Q35" s="291"/>
      <c r="R35" s="292"/>
      <c r="S35" s="292"/>
      <c r="T35" s="292"/>
      <c r="U35" s="292"/>
      <c r="V35" s="293"/>
      <c r="W35" s="297"/>
      <c r="X35" s="298"/>
      <c r="Y35" s="298"/>
      <c r="Z35" s="299"/>
      <c r="AA35" s="303"/>
      <c r="AB35" s="304"/>
      <c r="AC35" s="304"/>
      <c r="AD35" s="305"/>
      <c r="AE35" s="49"/>
      <c r="AG35" s="87"/>
      <c r="AH35" s="87"/>
      <c r="AI35" s="87"/>
      <c r="AJ35" s="87"/>
      <c r="AK35" s="87"/>
      <c r="AL35" s="87"/>
      <c r="AM35" s="87"/>
      <c r="AN35" s="87"/>
      <c r="AO35" s="87"/>
    </row>
    <row r="36" spans="1:41" ht="26.25" customHeight="1" x14ac:dyDescent="0.25">
      <c r="A36" s="273" t="s">
        <v>67</v>
      </c>
      <c r="B36" s="275" t="s">
        <v>68</v>
      </c>
      <c r="C36" s="277" t="s">
        <v>69</v>
      </c>
      <c r="D36" s="277"/>
      <c r="E36" s="277"/>
      <c r="F36" s="277"/>
      <c r="G36" s="277"/>
      <c r="H36" s="277"/>
      <c r="I36" s="277"/>
      <c r="J36" s="277"/>
      <c r="K36" s="277"/>
      <c r="L36" s="277"/>
      <c r="M36" s="277"/>
      <c r="N36" s="277"/>
      <c r="O36" s="277"/>
      <c r="P36" s="277"/>
      <c r="Q36" s="278" t="s">
        <v>70</v>
      </c>
      <c r="R36" s="279"/>
      <c r="S36" s="279"/>
      <c r="T36" s="279"/>
      <c r="U36" s="279"/>
      <c r="V36" s="279"/>
      <c r="W36" s="279"/>
      <c r="X36" s="279"/>
      <c r="Y36" s="279"/>
      <c r="Z36" s="279"/>
      <c r="AA36" s="279"/>
      <c r="AB36" s="279"/>
      <c r="AC36" s="279"/>
      <c r="AD36" s="280"/>
      <c r="AG36" s="87"/>
      <c r="AH36" s="87"/>
      <c r="AI36" s="87"/>
      <c r="AJ36" s="87"/>
      <c r="AK36" s="87"/>
      <c r="AL36" s="87"/>
      <c r="AM36" s="87"/>
      <c r="AN36" s="87"/>
      <c r="AO36" s="87"/>
    </row>
    <row r="37" spans="1:41" ht="26.25" customHeight="1" x14ac:dyDescent="0.25">
      <c r="A37" s="274"/>
      <c r="B37" s="27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1" t="s">
        <v>85</v>
      </c>
      <c r="R37" s="282"/>
      <c r="S37" s="282"/>
      <c r="T37" s="282"/>
      <c r="U37" s="282"/>
      <c r="V37" s="282"/>
      <c r="W37" s="282"/>
      <c r="X37" s="282"/>
      <c r="Y37" s="282"/>
      <c r="Z37" s="282"/>
      <c r="AA37" s="282"/>
      <c r="AB37" s="282"/>
      <c r="AC37" s="282"/>
      <c r="AD37" s="283"/>
      <c r="AG37" s="94"/>
      <c r="AH37" s="94"/>
      <c r="AI37" s="94"/>
      <c r="AJ37" s="94"/>
      <c r="AK37" s="94"/>
      <c r="AL37" s="94"/>
      <c r="AM37" s="94"/>
      <c r="AN37" s="94"/>
      <c r="AO37" s="94"/>
    </row>
    <row r="38" spans="1:41" ht="42.95" customHeight="1" x14ac:dyDescent="0.25">
      <c r="A38" s="244" t="s">
        <v>86</v>
      </c>
      <c r="B38" s="246">
        <v>2</v>
      </c>
      <c r="C38" s="90" t="s">
        <v>62</v>
      </c>
      <c r="D38" s="95">
        <v>0.35</v>
      </c>
      <c r="E38" s="194">
        <v>0.35</v>
      </c>
      <c r="F38" s="95">
        <v>0.3</v>
      </c>
      <c r="G38" s="95">
        <v>0</v>
      </c>
      <c r="H38" s="95">
        <v>0</v>
      </c>
      <c r="I38" s="95">
        <v>0</v>
      </c>
      <c r="J38" s="95">
        <v>0</v>
      </c>
      <c r="K38" s="95">
        <v>0</v>
      </c>
      <c r="L38" s="95">
        <v>0</v>
      </c>
      <c r="M38" s="95">
        <v>0</v>
      </c>
      <c r="N38" s="95">
        <v>0</v>
      </c>
      <c r="O38" s="95">
        <v>0</v>
      </c>
      <c r="P38" s="96">
        <f t="shared" ref="P38:P49" si="0">SUM(D38:O38)</f>
        <v>1</v>
      </c>
      <c r="Q38" s="248" t="s">
        <v>87</v>
      </c>
      <c r="R38" s="249"/>
      <c r="S38" s="249"/>
      <c r="T38" s="249"/>
      <c r="U38" s="249"/>
      <c r="V38" s="249"/>
      <c r="W38" s="249"/>
      <c r="X38" s="249"/>
      <c r="Y38" s="249"/>
      <c r="Z38" s="249"/>
      <c r="AA38" s="249"/>
      <c r="AB38" s="249"/>
      <c r="AC38" s="249"/>
      <c r="AD38" s="250"/>
      <c r="AE38" s="97"/>
      <c r="AG38" s="98"/>
      <c r="AH38" s="98"/>
      <c r="AI38" s="98"/>
      <c r="AJ38" s="98"/>
      <c r="AK38" s="98"/>
      <c r="AL38" s="98"/>
      <c r="AM38" s="98"/>
      <c r="AN38" s="98"/>
      <c r="AO38" s="98"/>
    </row>
    <row r="39" spans="1:41" ht="42.95" customHeight="1" x14ac:dyDescent="0.25">
      <c r="A39" s="245"/>
      <c r="B39" s="247"/>
      <c r="C39" s="99" t="s">
        <v>66</v>
      </c>
      <c r="D39" s="100">
        <v>0.35</v>
      </c>
      <c r="E39" s="100"/>
      <c r="F39" s="100"/>
      <c r="G39" s="100"/>
      <c r="H39" s="100"/>
      <c r="I39" s="100"/>
      <c r="J39" s="100"/>
      <c r="K39" s="100"/>
      <c r="L39" s="100"/>
      <c r="M39" s="100"/>
      <c r="N39" s="100"/>
      <c r="O39" s="100"/>
      <c r="P39" s="101">
        <f t="shared" si="0"/>
        <v>0.35</v>
      </c>
      <c r="Q39" s="251"/>
      <c r="R39" s="252"/>
      <c r="S39" s="252"/>
      <c r="T39" s="252"/>
      <c r="U39" s="252"/>
      <c r="V39" s="252"/>
      <c r="W39" s="252"/>
      <c r="X39" s="252"/>
      <c r="Y39" s="252"/>
      <c r="Z39" s="252"/>
      <c r="AA39" s="252"/>
      <c r="AB39" s="252"/>
      <c r="AC39" s="252"/>
      <c r="AD39" s="253"/>
      <c r="AE39" s="97"/>
    </row>
    <row r="40" spans="1:41" ht="42.95" customHeight="1" x14ac:dyDescent="0.25">
      <c r="A40" s="245" t="s">
        <v>88</v>
      </c>
      <c r="B40" s="256">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248" t="s">
        <v>89</v>
      </c>
      <c r="R40" s="249"/>
      <c r="S40" s="249"/>
      <c r="T40" s="249"/>
      <c r="U40" s="249"/>
      <c r="V40" s="249"/>
      <c r="W40" s="249"/>
      <c r="X40" s="249"/>
      <c r="Y40" s="249"/>
      <c r="Z40" s="249"/>
      <c r="AA40" s="249"/>
      <c r="AB40" s="249"/>
      <c r="AC40" s="249"/>
      <c r="AD40" s="250"/>
      <c r="AE40" s="97"/>
    </row>
    <row r="41" spans="1:41" ht="42.95" customHeight="1" x14ac:dyDescent="0.25">
      <c r="A41" s="245"/>
      <c r="B41" s="247"/>
      <c r="C41" s="99" t="s">
        <v>66</v>
      </c>
      <c r="D41" s="100">
        <v>0</v>
      </c>
      <c r="E41" s="100"/>
      <c r="F41" s="100"/>
      <c r="G41" s="100"/>
      <c r="H41" s="100"/>
      <c r="I41" s="100"/>
      <c r="J41" s="100"/>
      <c r="K41" s="100"/>
      <c r="L41" s="104"/>
      <c r="M41" s="104"/>
      <c r="N41" s="104"/>
      <c r="O41" s="104"/>
      <c r="P41" s="101">
        <f t="shared" si="0"/>
        <v>0</v>
      </c>
      <c r="Q41" s="251"/>
      <c r="R41" s="252"/>
      <c r="S41" s="252"/>
      <c r="T41" s="252"/>
      <c r="U41" s="252"/>
      <c r="V41" s="252"/>
      <c r="W41" s="252"/>
      <c r="X41" s="252"/>
      <c r="Y41" s="252"/>
      <c r="Z41" s="252"/>
      <c r="AA41" s="252"/>
      <c r="AB41" s="252"/>
      <c r="AC41" s="252"/>
      <c r="AD41" s="253"/>
      <c r="AE41" s="97"/>
    </row>
    <row r="42" spans="1:41" ht="42.95" customHeight="1" x14ac:dyDescent="0.25">
      <c r="A42" s="264" t="s">
        <v>90</v>
      </c>
      <c r="B42" s="256">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248" t="s">
        <v>89</v>
      </c>
      <c r="R42" s="249"/>
      <c r="S42" s="249"/>
      <c r="T42" s="249"/>
      <c r="U42" s="249"/>
      <c r="V42" s="249"/>
      <c r="W42" s="249"/>
      <c r="X42" s="249"/>
      <c r="Y42" s="249"/>
      <c r="Z42" s="249"/>
      <c r="AA42" s="249"/>
      <c r="AB42" s="249"/>
      <c r="AC42" s="249"/>
      <c r="AD42" s="250"/>
      <c r="AE42" s="97"/>
    </row>
    <row r="43" spans="1:41" ht="42.95" customHeight="1" x14ac:dyDescent="0.25">
      <c r="A43" s="244"/>
      <c r="B43" s="247"/>
      <c r="C43" s="99" t="s">
        <v>66</v>
      </c>
      <c r="D43" s="100">
        <v>0</v>
      </c>
      <c r="E43" s="100"/>
      <c r="F43" s="100"/>
      <c r="G43" s="100"/>
      <c r="H43" s="100"/>
      <c r="I43" s="100"/>
      <c r="J43" s="100"/>
      <c r="K43" s="100"/>
      <c r="L43" s="104"/>
      <c r="M43" s="104"/>
      <c r="N43" s="104"/>
      <c r="O43" s="104"/>
      <c r="P43" s="101">
        <f t="shared" si="0"/>
        <v>0</v>
      </c>
      <c r="Q43" s="265"/>
      <c r="R43" s="266"/>
      <c r="S43" s="266"/>
      <c r="T43" s="266"/>
      <c r="U43" s="266"/>
      <c r="V43" s="266"/>
      <c r="W43" s="266"/>
      <c r="X43" s="266"/>
      <c r="Y43" s="266"/>
      <c r="Z43" s="266"/>
      <c r="AA43" s="266"/>
      <c r="AB43" s="266"/>
      <c r="AC43" s="266"/>
      <c r="AD43" s="267"/>
      <c r="AE43" s="97"/>
    </row>
    <row r="44" spans="1:41" ht="42.95" customHeight="1" x14ac:dyDescent="0.25">
      <c r="A44" s="269" t="s">
        <v>91</v>
      </c>
      <c r="B44" s="271">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258" t="s">
        <v>89</v>
      </c>
      <c r="R44" s="259"/>
      <c r="S44" s="259"/>
      <c r="T44" s="259"/>
      <c r="U44" s="259"/>
      <c r="V44" s="259"/>
      <c r="W44" s="259"/>
      <c r="X44" s="259"/>
      <c r="Y44" s="259"/>
      <c r="Z44" s="259"/>
      <c r="AA44" s="259"/>
      <c r="AB44" s="259"/>
      <c r="AC44" s="259"/>
      <c r="AD44" s="260"/>
      <c r="AE44" s="97"/>
    </row>
    <row r="45" spans="1:41" ht="42.95" customHeight="1" x14ac:dyDescent="0.25">
      <c r="A45" s="270"/>
      <c r="B45" s="272"/>
      <c r="C45" s="99" t="s">
        <v>66</v>
      </c>
      <c r="D45" s="100">
        <v>0</v>
      </c>
      <c r="E45" s="100"/>
      <c r="F45" s="100"/>
      <c r="G45" s="100"/>
      <c r="H45" s="100"/>
      <c r="I45" s="100"/>
      <c r="J45" s="100"/>
      <c r="K45" s="100"/>
      <c r="L45" s="100"/>
      <c r="M45" s="100"/>
      <c r="N45" s="100"/>
      <c r="O45" s="100"/>
      <c r="P45" s="101">
        <f t="shared" si="0"/>
        <v>0</v>
      </c>
      <c r="Q45" s="393"/>
      <c r="R45" s="394"/>
      <c r="S45" s="394"/>
      <c r="T45" s="394"/>
      <c r="U45" s="394"/>
      <c r="V45" s="394"/>
      <c r="W45" s="394"/>
      <c r="X45" s="394"/>
      <c r="Y45" s="394"/>
      <c r="Z45" s="394"/>
      <c r="AA45" s="394"/>
      <c r="AB45" s="394"/>
      <c r="AC45" s="394"/>
      <c r="AD45" s="395"/>
      <c r="AE45" s="97"/>
    </row>
    <row r="46" spans="1:41" ht="42.95" customHeight="1" x14ac:dyDescent="0.25">
      <c r="A46" s="268" t="s">
        <v>92</v>
      </c>
      <c r="B46" s="256">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258" t="s">
        <v>93</v>
      </c>
      <c r="R46" s="259"/>
      <c r="S46" s="259"/>
      <c r="T46" s="259"/>
      <c r="U46" s="259"/>
      <c r="V46" s="259"/>
      <c r="W46" s="259"/>
      <c r="X46" s="259"/>
      <c r="Y46" s="259"/>
      <c r="Z46" s="259"/>
      <c r="AA46" s="259"/>
      <c r="AB46" s="259"/>
      <c r="AC46" s="259"/>
      <c r="AD46" s="260"/>
      <c r="AE46" s="97"/>
    </row>
    <row r="47" spans="1:41" ht="42.95" customHeight="1" x14ac:dyDescent="0.25">
      <c r="A47" s="244"/>
      <c r="B47" s="247"/>
      <c r="C47" s="99" t="s">
        <v>66</v>
      </c>
      <c r="D47" s="100">
        <v>0.02</v>
      </c>
      <c r="E47" s="100"/>
      <c r="F47" s="100"/>
      <c r="G47" s="100"/>
      <c r="H47" s="100"/>
      <c r="I47" s="100"/>
      <c r="J47" s="100"/>
      <c r="K47" s="100"/>
      <c r="L47" s="104"/>
      <c r="M47" s="104"/>
      <c r="N47" s="104"/>
      <c r="O47" s="104"/>
      <c r="P47" s="101">
        <f t="shared" si="0"/>
        <v>0.02</v>
      </c>
      <c r="Q47" s="393"/>
      <c r="R47" s="394"/>
      <c r="S47" s="394"/>
      <c r="T47" s="394"/>
      <c r="U47" s="394"/>
      <c r="V47" s="394"/>
      <c r="W47" s="394"/>
      <c r="X47" s="394"/>
      <c r="Y47" s="394"/>
      <c r="Z47" s="394"/>
      <c r="AA47" s="394"/>
      <c r="AB47" s="394"/>
      <c r="AC47" s="394"/>
      <c r="AD47" s="395"/>
      <c r="AE47" s="97"/>
    </row>
    <row r="48" spans="1:41" ht="42.95" customHeight="1" x14ac:dyDescent="0.25">
      <c r="A48" s="254" t="s">
        <v>94</v>
      </c>
      <c r="B48" s="256">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258" t="s">
        <v>95</v>
      </c>
      <c r="R48" s="259"/>
      <c r="S48" s="259"/>
      <c r="T48" s="259"/>
      <c r="U48" s="259"/>
      <c r="V48" s="259"/>
      <c r="W48" s="259"/>
      <c r="X48" s="259"/>
      <c r="Y48" s="259"/>
      <c r="Z48" s="259"/>
      <c r="AA48" s="259"/>
      <c r="AB48" s="259"/>
      <c r="AC48" s="259"/>
      <c r="AD48" s="260"/>
      <c r="AE48" s="97"/>
    </row>
    <row r="49" spans="1:31" ht="42.95" customHeight="1" thickBot="1" x14ac:dyDescent="0.3">
      <c r="A49" s="255"/>
      <c r="B49" s="257"/>
      <c r="C49" s="91" t="s">
        <v>66</v>
      </c>
      <c r="D49" s="105">
        <v>0.02</v>
      </c>
      <c r="E49" s="105"/>
      <c r="F49" s="105"/>
      <c r="G49" s="105"/>
      <c r="H49" s="105"/>
      <c r="I49" s="105"/>
      <c r="J49" s="105"/>
      <c r="K49" s="105"/>
      <c r="L49" s="106"/>
      <c r="M49" s="106"/>
      <c r="N49" s="106"/>
      <c r="O49" s="106"/>
      <c r="P49" s="227">
        <f t="shared" si="0"/>
        <v>0.02</v>
      </c>
      <c r="Q49" s="261"/>
      <c r="R49" s="262"/>
      <c r="S49" s="262"/>
      <c r="T49" s="262"/>
      <c r="U49" s="262"/>
      <c r="V49" s="262"/>
      <c r="W49" s="262"/>
      <c r="X49" s="262"/>
      <c r="Y49" s="262"/>
      <c r="Z49" s="262"/>
      <c r="AA49" s="262"/>
      <c r="AB49" s="262"/>
      <c r="AC49" s="262"/>
      <c r="AD49" s="263"/>
      <c r="AE49" s="97"/>
    </row>
    <row r="50" spans="1:31" x14ac:dyDescent="0.25">
      <c r="A50" s="50" t="s">
        <v>96</v>
      </c>
      <c r="P50" s="226"/>
    </row>
  </sheetData>
  <mergeCells count="86">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s>
  <dataValidations count="3">
    <dataValidation type="textLength" operator="lessThanOrEqual" allowBlank="1" showInputMessage="1" showErrorMessage="1" errorTitle="Máximo 2.000 caracteres" error="Máximo 2.000 caracteres" sqref="Q38:Q44 Q46 Q48:AD49 R38:AD43 AA34 Q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5546875" defaultRowHeight="15" x14ac:dyDescent="0.25"/>
  <cols>
    <col min="1" max="256" width="11.42578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5546875" defaultRowHeight="15" x14ac:dyDescent="0.25"/>
  <cols>
    <col min="1" max="2" width="11.42578125" customWidth="1"/>
    <col min="3" max="3" width="6.7109375" customWidth="1"/>
    <col min="4" max="4" width="8.7109375" customWidth="1"/>
    <col min="5" max="5" width="10.7109375" customWidth="1"/>
    <col min="6" max="256" width="11.42578125" customWidth="1"/>
  </cols>
  <sheetData>
    <row r="1" spans="1:14" x14ac:dyDescent="0.25">
      <c r="B1" t="s">
        <v>513</v>
      </c>
      <c r="C1" s="614" t="s">
        <v>514</v>
      </c>
      <c r="D1" s="614"/>
      <c r="E1" s="614"/>
      <c r="F1" s="614"/>
      <c r="G1" s="615" t="s">
        <v>515</v>
      </c>
      <c r="H1" s="616"/>
      <c r="I1" s="616"/>
      <c r="J1" s="617"/>
      <c r="K1" s="613" t="s">
        <v>516</v>
      </c>
      <c r="L1" s="613"/>
      <c r="M1" s="613"/>
      <c r="N1" s="613"/>
    </row>
    <row r="2" spans="1:14" x14ac:dyDescent="0.25">
      <c r="C2" s="4"/>
      <c r="D2" s="4"/>
      <c r="E2" s="4"/>
      <c r="F2" s="4" t="s">
        <v>517</v>
      </c>
      <c r="G2" s="30"/>
      <c r="H2" s="4"/>
      <c r="I2" s="4"/>
      <c r="J2" s="31" t="s">
        <v>517</v>
      </c>
      <c r="K2" s="4"/>
      <c r="L2" s="4"/>
      <c r="M2" s="4"/>
      <c r="N2" s="4" t="s">
        <v>517</v>
      </c>
    </row>
    <row r="3" spans="1:14" x14ac:dyDescent="0.25">
      <c r="A3" s="612" t="s">
        <v>518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61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612"/>
      <c r="B5" s="5">
        <v>3</v>
      </c>
      <c r="C5" s="6">
        <v>0.05</v>
      </c>
      <c r="D5" s="6">
        <v>0.05</v>
      </c>
      <c r="E5" s="6">
        <v>0.1</v>
      </c>
      <c r="F5" s="7">
        <f>(C5+D5+E5)</f>
        <v>0.2</v>
      </c>
      <c r="G5" s="32">
        <v>0.1</v>
      </c>
      <c r="H5" s="6">
        <v>0.1</v>
      </c>
      <c r="I5" s="6">
        <v>0.1</v>
      </c>
      <c r="J5" s="33">
        <f>(G5+H5+I5)</f>
        <v>0.30000000000000004</v>
      </c>
      <c r="K5" s="24"/>
      <c r="L5" s="5"/>
      <c r="M5" s="5"/>
      <c r="N5" s="5"/>
    </row>
    <row r="6" spans="1:14" x14ac:dyDescent="0.25">
      <c r="A6" s="612"/>
      <c r="B6" s="5">
        <v>4</v>
      </c>
      <c r="C6" s="6">
        <v>0.1</v>
      </c>
      <c r="D6" s="6">
        <v>0.1</v>
      </c>
      <c r="E6" s="6">
        <v>0.2</v>
      </c>
      <c r="F6" s="7">
        <f>(C6+D6+E6)</f>
        <v>0.4</v>
      </c>
      <c r="G6" s="32">
        <v>0</v>
      </c>
      <c r="H6" s="6">
        <v>0</v>
      </c>
      <c r="I6" s="6">
        <v>0.1</v>
      </c>
      <c r="J6" s="33">
        <f>(G6+H6+I6)</f>
        <v>0.1</v>
      </c>
      <c r="K6" s="24"/>
      <c r="L6" s="5"/>
      <c r="M6" s="5"/>
      <c r="N6" s="5"/>
    </row>
    <row r="7" spans="1:14" x14ac:dyDescent="0.25">
      <c r="A7" s="612"/>
      <c r="B7" s="5">
        <v>5</v>
      </c>
      <c r="C7" s="6">
        <v>0</v>
      </c>
      <c r="D7" s="6">
        <v>0</v>
      </c>
      <c r="E7" s="6">
        <v>0</v>
      </c>
      <c r="F7" s="7">
        <f>(C7+D7+E7)</f>
        <v>0</v>
      </c>
      <c r="G7" s="32">
        <v>0</v>
      </c>
      <c r="H7" s="6">
        <v>0</v>
      </c>
      <c r="I7" s="6">
        <v>0</v>
      </c>
      <c r="J7" s="33">
        <f>(G7+H7+I7)</f>
        <v>0</v>
      </c>
      <c r="K7" s="24"/>
      <c r="L7" s="5"/>
      <c r="M7" s="5"/>
      <c r="N7" s="5"/>
    </row>
    <row r="8" spans="1:14" x14ac:dyDescent="0.25">
      <c r="A8" s="612" t="s">
        <v>519</v>
      </c>
      <c r="B8" s="9">
        <v>6</v>
      </c>
      <c r="C8" s="10">
        <v>0.1</v>
      </c>
      <c r="D8" s="10">
        <v>0.1</v>
      </c>
      <c r="E8" s="10">
        <v>0.1</v>
      </c>
      <c r="F8" s="11">
        <f>C8+D8+E8</f>
        <v>0.30000000000000004</v>
      </c>
      <c r="G8" s="34"/>
      <c r="H8" s="9"/>
      <c r="I8" s="9"/>
      <c r="J8" s="35"/>
      <c r="K8" s="25"/>
      <c r="L8" s="9"/>
      <c r="M8" s="9"/>
      <c r="N8" s="9"/>
    </row>
    <row r="9" spans="1:14" x14ac:dyDescent="0.25">
      <c r="A9" s="612"/>
      <c r="B9" s="9">
        <v>7</v>
      </c>
      <c r="C9" s="9"/>
      <c r="D9" s="9"/>
      <c r="E9" s="9"/>
      <c r="F9" s="19"/>
      <c r="G9" s="36"/>
      <c r="H9" s="9"/>
      <c r="I9" s="9"/>
      <c r="J9" s="35"/>
      <c r="K9" s="25"/>
      <c r="L9" s="9"/>
      <c r="M9" s="9"/>
      <c r="N9" s="9"/>
    </row>
    <row r="10" spans="1:14" x14ac:dyDescent="0.25">
      <c r="A10" s="612"/>
      <c r="B10" s="9">
        <v>8</v>
      </c>
      <c r="C10" s="9"/>
      <c r="D10" s="9"/>
      <c r="E10" s="9"/>
      <c r="F10" s="19"/>
      <c r="G10" s="36"/>
      <c r="H10" s="9"/>
      <c r="I10" s="9"/>
      <c r="J10" s="35"/>
      <c r="K10" s="25"/>
      <c r="L10" s="9"/>
      <c r="M10" s="9"/>
      <c r="N10" s="9"/>
    </row>
    <row r="11" spans="1:14" x14ac:dyDescent="0.25">
      <c r="A11" s="612"/>
      <c r="B11" s="9">
        <v>9</v>
      </c>
      <c r="C11" s="9"/>
      <c r="D11" s="9"/>
      <c r="E11" s="9"/>
      <c r="F11" s="19"/>
      <c r="G11" s="36"/>
      <c r="H11" s="9"/>
      <c r="I11" s="9"/>
      <c r="J11" s="35"/>
      <c r="K11" s="25"/>
      <c r="L11" s="9"/>
      <c r="M11" s="9"/>
      <c r="N11" s="9"/>
    </row>
    <row r="12" spans="1:14" x14ac:dyDescent="0.25">
      <c r="A12" s="612" t="s">
        <v>520</v>
      </c>
      <c r="B12" s="14">
        <v>10</v>
      </c>
      <c r="C12" s="14"/>
      <c r="D12" s="14"/>
      <c r="E12" s="14"/>
      <c r="F12" s="20"/>
      <c r="G12" s="37"/>
      <c r="H12" s="14"/>
      <c r="I12" s="14"/>
      <c r="J12" s="38"/>
      <c r="K12" s="26"/>
      <c r="L12" s="14"/>
      <c r="M12" s="14"/>
      <c r="N12" s="14"/>
    </row>
    <row r="13" spans="1:14" x14ac:dyDescent="0.25">
      <c r="A13" s="612"/>
      <c r="B13" s="14">
        <v>11</v>
      </c>
      <c r="C13" s="14"/>
      <c r="D13" s="14"/>
      <c r="E13" s="14"/>
      <c r="F13" s="20"/>
      <c r="G13" s="37"/>
      <c r="H13" s="14"/>
      <c r="I13" s="14"/>
      <c r="J13" s="38"/>
      <c r="K13" s="26"/>
      <c r="L13" s="14"/>
      <c r="M13" s="14"/>
      <c r="N13" s="14"/>
    </row>
    <row r="14" spans="1:14" x14ac:dyDescent="0.25">
      <c r="A14" s="612"/>
      <c r="B14" s="14">
        <v>12</v>
      </c>
      <c r="C14" s="14"/>
      <c r="D14" s="14"/>
      <c r="E14" s="14"/>
      <c r="F14" s="20"/>
      <c r="G14" s="37"/>
      <c r="H14" s="14"/>
      <c r="I14" s="14"/>
      <c r="J14" s="38"/>
      <c r="K14" s="26"/>
      <c r="L14" s="14"/>
      <c r="M14" s="14"/>
      <c r="N14" s="14"/>
    </row>
    <row r="15" spans="1:14" x14ac:dyDescent="0.25">
      <c r="A15" s="612"/>
      <c r="B15" s="14">
        <v>13</v>
      </c>
      <c r="C15" s="14"/>
      <c r="D15" s="14"/>
      <c r="E15" s="14"/>
      <c r="F15" s="20"/>
      <c r="G15" s="37"/>
      <c r="H15" s="14"/>
      <c r="I15" s="14"/>
      <c r="J15" s="38"/>
      <c r="K15" s="26"/>
      <c r="L15" s="14"/>
      <c r="M15" s="14"/>
      <c r="N15" s="14"/>
    </row>
    <row r="16" spans="1:14" x14ac:dyDescent="0.25">
      <c r="A16" s="612" t="s">
        <v>521</v>
      </c>
      <c r="B16" s="15">
        <v>14</v>
      </c>
      <c r="C16" s="15"/>
      <c r="D16" s="15"/>
      <c r="E16" s="15"/>
      <c r="F16" s="21"/>
      <c r="G16" s="39"/>
      <c r="H16" s="15"/>
      <c r="I16" s="15"/>
      <c r="J16" s="40"/>
      <c r="K16" s="27"/>
      <c r="L16" s="15"/>
      <c r="M16" s="15"/>
      <c r="N16" s="15"/>
    </row>
    <row r="17" spans="1:14" x14ac:dyDescent="0.25">
      <c r="A17" s="612"/>
      <c r="B17" s="15">
        <v>15</v>
      </c>
      <c r="C17" s="15"/>
      <c r="D17" s="15"/>
      <c r="E17" s="15"/>
      <c r="F17" s="21"/>
      <c r="G17" s="39"/>
      <c r="H17" s="15"/>
      <c r="I17" s="15"/>
      <c r="J17" s="40"/>
      <c r="K17" s="27"/>
      <c r="L17" s="15"/>
      <c r="M17" s="15"/>
      <c r="N17" s="15"/>
    </row>
    <row r="18" spans="1:14" x14ac:dyDescent="0.25">
      <c r="A18" s="612"/>
      <c r="B18" s="15">
        <v>16</v>
      </c>
      <c r="C18" s="15"/>
      <c r="D18" s="15"/>
      <c r="E18" s="15"/>
      <c r="F18" s="21"/>
      <c r="G18" s="39"/>
      <c r="H18" s="15"/>
      <c r="I18" s="15"/>
      <c r="J18" s="40"/>
      <c r="K18" s="27"/>
      <c r="L18" s="15"/>
      <c r="M18" s="15"/>
      <c r="N18" s="15"/>
    </row>
    <row r="19" spans="1:14" x14ac:dyDescent="0.25">
      <c r="A19" s="612" t="s">
        <v>522</v>
      </c>
      <c r="B19" s="18">
        <v>17</v>
      </c>
      <c r="C19" s="18"/>
      <c r="D19" s="18"/>
      <c r="E19" s="18"/>
      <c r="F19" s="22"/>
      <c r="G19" s="41"/>
      <c r="H19" s="18"/>
      <c r="I19" s="18"/>
      <c r="J19" s="42"/>
      <c r="K19" s="28"/>
      <c r="L19" s="18"/>
      <c r="M19" s="18"/>
      <c r="N19" s="18"/>
    </row>
    <row r="20" spans="1:14" x14ac:dyDescent="0.25">
      <c r="A20" s="612"/>
      <c r="B20" s="18">
        <v>18</v>
      </c>
      <c r="C20" s="18"/>
      <c r="D20" s="18"/>
      <c r="E20" s="18"/>
      <c r="F20" s="22"/>
      <c r="G20" s="41"/>
      <c r="H20" s="18"/>
      <c r="I20" s="18"/>
      <c r="J20" s="42"/>
      <c r="K20" s="28"/>
      <c r="L20" s="18"/>
      <c r="M20" s="18"/>
      <c r="N20" s="18"/>
    </row>
    <row r="21" spans="1:14" x14ac:dyDescent="0.25">
      <c r="A21" s="612"/>
      <c r="B21" s="18">
        <v>19</v>
      </c>
      <c r="C21" s="18"/>
      <c r="D21" s="18"/>
      <c r="E21" s="18"/>
      <c r="F21" s="22"/>
      <c r="G21" s="41"/>
      <c r="H21" s="18"/>
      <c r="I21" s="18"/>
      <c r="J21" s="42"/>
      <c r="K21" s="28"/>
      <c r="L21" s="18"/>
      <c r="M21" s="18"/>
      <c r="N21" s="18"/>
    </row>
    <row r="22" spans="1:14" x14ac:dyDescent="0.25">
      <c r="A22" s="612"/>
      <c r="B22" s="18">
        <v>20</v>
      </c>
      <c r="C22" s="18"/>
      <c r="D22" s="18"/>
      <c r="E22" s="18"/>
      <c r="F22" s="22"/>
      <c r="G22" s="41"/>
      <c r="H22" s="18"/>
      <c r="I22" s="18"/>
      <c r="J22" s="42"/>
      <c r="K22" s="28"/>
      <c r="L22" s="18"/>
      <c r="M22" s="18"/>
      <c r="N22" s="18"/>
    </row>
    <row r="23" spans="1:14" x14ac:dyDescent="0.25">
      <c r="A23" s="612" t="s">
        <v>523</v>
      </c>
      <c r="B23" s="13">
        <v>21</v>
      </c>
      <c r="C23" s="13"/>
      <c r="D23" s="13"/>
      <c r="E23" s="13"/>
      <c r="F23" s="23"/>
      <c r="G23" s="43"/>
      <c r="H23" s="13"/>
      <c r="I23" s="13"/>
      <c r="J23" s="44"/>
      <c r="K23" s="29"/>
      <c r="L23" s="13"/>
      <c r="M23" s="13"/>
      <c r="N23" s="13"/>
    </row>
    <row r="24" spans="1:14" x14ac:dyDescent="0.25">
      <c r="A24" s="612"/>
      <c r="B24" s="13">
        <v>22</v>
      </c>
      <c r="C24" s="13"/>
      <c r="D24" s="13"/>
      <c r="E24" s="13"/>
      <c r="F24" s="23"/>
      <c r="G24" s="43"/>
      <c r="H24" s="13"/>
      <c r="I24" s="13"/>
      <c r="J24" s="44"/>
      <c r="K24" s="29"/>
      <c r="L24" s="13"/>
      <c r="M24" s="13"/>
      <c r="N24" s="13"/>
    </row>
    <row r="25" spans="1:14" x14ac:dyDescent="0.25">
      <c r="A25" s="612"/>
      <c r="B25" s="13">
        <v>23</v>
      </c>
      <c r="C25" s="13"/>
      <c r="D25" s="13"/>
      <c r="E25" s="13"/>
      <c r="F25" s="23"/>
      <c r="G25" s="43"/>
      <c r="H25" s="13"/>
      <c r="I25" s="13"/>
      <c r="J25" s="44"/>
      <c r="K25" s="29"/>
      <c r="L25" s="13"/>
      <c r="M25" s="13"/>
      <c r="N25" s="13"/>
    </row>
    <row r="26" spans="1:14" x14ac:dyDescent="0.25">
      <c r="A26" s="612"/>
      <c r="B26" s="13">
        <v>24</v>
      </c>
      <c r="C26" s="13"/>
      <c r="D26" s="13"/>
      <c r="E26" s="13"/>
      <c r="F26" s="23"/>
      <c r="G26" s="43"/>
      <c r="H26" s="13"/>
      <c r="I26" s="13"/>
      <c r="J26" s="44"/>
      <c r="K26" s="29"/>
      <c r="L26" s="13"/>
      <c r="M26" s="13"/>
      <c r="N26" s="13"/>
    </row>
    <row r="27" spans="1:14" x14ac:dyDescent="0.25">
      <c r="A27" s="612" t="s">
        <v>524</v>
      </c>
      <c r="B27" s="9">
        <v>25</v>
      </c>
      <c r="C27" s="9"/>
      <c r="D27" s="9"/>
      <c r="E27" s="9"/>
      <c r="F27" s="9"/>
      <c r="G27" s="9"/>
      <c r="H27" s="9"/>
      <c r="I27" s="9"/>
      <c r="J27" s="9"/>
      <c r="K27" s="9"/>
      <c r="L27" s="9"/>
      <c r="M27" s="9"/>
      <c r="N27" s="9"/>
    </row>
    <row r="28" spans="1:14" x14ac:dyDescent="0.25">
      <c r="A28" s="612"/>
      <c r="B28" s="9">
        <v>26</v>
      </c>
      <c r="C28" s="9"/>
      <c r="D28" s="9"/>
      <c r="E28" s="9"/>
      <c r="F28" s="9"/>
      <c r="G28" s="9"/>
      <c r="H28" s="9"/>
      <c r="I28" s="9"/>
      <c r="J28" s="9"/>
      <c r="K28" s="9"/>
      <c r="L28" s="9"/>
      <c r="M28" s="9"/>
      <c r="N28" s="9"/>
    </row>
    <row r="29" spans="1:14" x14ac:dyDescent="0.25">
      <c r="A29" s="612"/>
      <c r="B29" s="9">
        <v>27</v>
      </c>
      <c r="C29" s="9"/>
      <c r="D29" s="9"/>
      <c r="E29" s="9"/>
      <c r="F29" s="9"/>
      <c r="G29" s="9"/>
      <c r="H29" s="9"/>
      <c r="I29" s="9"/>
      <c r="J29" s="9"/>
      <c r="K29" s="9"/>
      <c r="L29" s="9"/>
      <c r="M29" s="9"/>
      <c r="N29" s="9"/>
    </row>
    <row r="30" spans="1:14" x14ac:dyDescent="0.25">
      <c r="A30" s="612"/>
      <c r="B30" s="9">
        <v>28</v>
      </c>
      <c r="C30" s="9"/>
      <c r="D30" s="9"/>
      <c r="E30" s="9"/>
      <c r="F30" s="9"/>
      <c r="G30" s="9"/>
      <c r="H30" s="9"/>
      <c r="I30" s="9"/>
      <c r="J30" s="9"/>
      <c r="K30" s="9"/>
      <c r="L30" s="9"/>
      <c r="M30" s="9"/>
      <c r="N30" s="9"/>
    </row>
    <row r="31" spans="1:14" x14ac:dyDescent="0.25">
      <c r="A31" s="612"/>
      <c r="B31" s="9">
        <v>29</v>
      </c>
      <c r="C31" s="9"/>
      <c r="D31" s="9"/>
      <c r="E31" s="9"/>
      <c r="F31" s="9"/>
      <c r="G31" s="9"/>
      <c r="H31" s="9"/>
      <c r="I31" s="9"/>
      <c r="J31" s="9"/>
      <c r="K31" s="9"/>
      <c r="L31" s="9"/>
      <c r="M31" s="9"/>
      <c r="N31" s="9"/>
    </row>
    <row r="32" spans="1:14" x14ac:dyDescent="0.25">
      <c r="A32" s="612" t="s">
        <v>525</v>
      </c>
      <c r="B32" s="16">
        <v>30</v>
      </c>
      <c r="C32" s="16"/>
      <c r="D32" s="16"/>
      <c r="E32" s="16"/>
      <c r="F32" s="16"/>
      <c r="G32" s="16"/>
      <c r="H32" s="16"/>
      <c r="I32" s="16"/>
      <c r="J32" s="16"/>
      <c r="K32" s="16"/>
      <c r="L32" s="16"/>
      <c r="M32" s="16"/>
      <c r="N32" s="16"/>
    </row>
    <row r="33" spans="1:14" x14ac:dyDescent="0.25">
      <c r="A33" s="612"/>
      <c r="B33" s="16">
        <v>31</v>
      </c>
      <c r="C33" s="16"/>
      <c r="D33" s="16"/>
      <c r="E33" s="16"/>
      <c r="F33" s="16"/>
      <c r="G33" s="16"/>
      <c r="H33" s="16"/>
      <c r="I33" s="16"/>
      <c r="J33" s="16"/>
      <c r="K33" s="16"/>
      <c r="L33" s="16"/>
      <c r="M33" s="16"/>
      <c r="N33" s="16"/>
    </row>
    <row r="34" spans="1:14" x14ac:dyDescent="0.25">
      <c r="A34" s="612"/>
      <c r="B34" s="16">
        <v>32</v>
      </c>
      <c r="C34" s="16"/>
      <c r="D34" s="16"/>
      <c r="E34" s="16"/>
      <c r="F34" s="16"/>
      <c r="G34" s="16"/>
      <c r="H34" s="16"/>
      <c r="I34" s="16"/>
      <c r="J34" s="16"/>
      <c r="K34" s="16"/>
      <c r="L34" s="16"/>
      <c r="M34" s="16"/>
      <c r="N34" s="16"/>
    </row>
    <row r="35" spans="1:14" x14ac:dyDescent="0.25">
      <c r="A35" s="612" t="s">
        <v>526</v>
      </c>
      <c r="B35" s="17">
        <v>33</v>
      </c>
      <c r="C35" s="14"/>
      <c r="D35" s="14"/>
      <c r="E35" s="14"/>
      <c r="F35" s="14"/>
      <c r="G35" s="14"/>
      <c r="H35" s="14"/>
      <c r="I35" s="14"/>
      <c r="J35" s="14"/>
      <c r="K35" s="14"/>
      <c r="L35" s="14"/>
      <c r="M35" s="14"/>
      <c r="N35" s="14"/>
    </row>
    <row r="36" spans="1:14" x14ac:dyDescent="0.25">
      <c r="A36" s="612"/>
      <c r="B36" s="14">
        <v>34</v>
      </c>
      <c r="C36" s="14"/>
      <c r="D36" s="14"/>
      <c r="E36" s="14"/>
      <c r="F36" s="14"/>
      <c r="G36" s="14"/>
      <c r="H36" s="14"/>
      <c r="I36" s="14"/>
      <c r="J36" s="14"/>
      <c r="K36" s="14"/>
      <c r="L36" s="14"/>
      <c r="M36" s="14"/>
      <c r="N36" s="14"/>
    </row>
    <row r="37" spans="1:14" x14ac:dyDescent="0.25">
      <c r="A37" s="612"/>
      <c r="B37" s="45">
        <v>35</v>
      </c>
      <c r="C37" s="14"/>
      <c r="D37" s="14"/>
      <c r="E37" s="14"/>
      <c r="F37" s="14"/>
      <c r="G37" s="14"/>
      <c r="H37" s="14"/>
      <c r="I37" s="14"/>
      <c r="J37" s="14"/>
      <c r="K37" s="14"/>
      <c r="L37" s="14"/>
      <c r="M37" s="14"/>
      <c r="N37" s="14"/>
    </row>
    <row r="38" spans="1:14" x14ac:dyDescent="0.25">
      <c r="A38" s="612" t="s">
        <v>527</v>
      </c>
      <c r="B38" s="8">
        <v>36</v>
      </c>
      <c r="C38" s="8"/>
      <c r="D38" s="8"/>
      <c r="E38" s="8"/>
      <c r="F38" s="8"/>
      <c r="G38" s="8"/>
      <c r="H38" s="8"/>
      <c r="I38" s="8"/>
      <c r="J38" s="8"/>
      <c r="K38" s="8"/>
      <c r="L38" s="8"/>
      <c r="M38" s="8"/>
      <c r="N38" s="8"/>
    </row>
    <row r="39" spans="1:14" x14ac:dyDescent="0.25">
      <c r="A39" s="612"/>
      <c r="B39" s="8">
        <v>37</v>
      </c>
      <c r="C39" s="8"/>
      <c r="D39" s="8"/>
      <c r="E39" s="8"/>
      <c r="F39" s="8"/>
      <c r="G39" s="8"/>
      <c r="H39" s="8"/>
      <c r="I39" s="8"/>
      <c r="J39" s="8"/>
      <c r="K39" s="8"/>
      <c r="L39" s="8"/>
      <c r="M39" s="8"/>
      <c r="N39" s="8"/>
    </row>
    <row r="40" spans="1:14" x14ac:dyDescent="0.25">
      <c r="A40" s="612"/>
      <c r="B40" s="8">
        <v>38</v>
      </c>
      <c r="C40" s="8"/>
      <c r="D40" s="8"/>
      <c r="E40" s="8"/>
      <c r="F40" s="8"/>
      <c r="G40" s="8"/>
      <c r="H40" s="8"/>
      <c r="I40" s="8"/>
      <c r="J40" s="8"/>
      <c r="K40" s="8"/>
      <c r="L40" s="8"/>
      <c r="M40" s="8"/>
      <c r="N40" s="8"/>
    </row>
    <row r="41" spans="1:14" x14ac:dyDescent="0.25">
      <c r="A41" s="618" t="s">
        <v>528</v>
      </c>
      <c r="B41" s="46">
        <v>39</v>
      </c>
      <c r="C41" s="47"/>
      <c r="D41" s="47"/>
      <c r="E41" s="47"/>
      <c r="F41" s="47"/>
      <c r="G41" s="47"/>
      <c r="H41" s="47"/>
      <c r="I41" s="47"/>
      <c r="J41" s="47"/>
      <c r="K41" s="47"/>
      <c r="L41" s="47"/>
      <c r="M41" s="47"/>
      <c r="N41" s="47"/>
    </row>
    <row r="42" spans="1:14" x14ac:dyDescent="0.25">
      <c r="A42" s="618"/>
      <c r="B42" s="47">
        <v>40</v>
      </c>
      <c r="C42" s="47"/>
      <c r="D42" s="47"/>
      <c r="E42" s="47"/>
      <c r="F42" s="47"/>
      <c r="G42" s="47"/>
      <c r="H42" s="47"/>
      <c r="I42" s="47"/>
      <c r="J42" s="47"/>
      <c r="K42" s="47"/>
      <c r="L42" s="47"/>
      <c r="M42" s="47"/>
      <c r="N42" s="47"/>
    </row>
    <row r="43" spans="1:14" x14ac:dyDescent="0.25">
      <c r="A43" s="618"/>
      <c r="B43" s="47">
        <v>41</v>
      </c>
      <c r="C43" s="47"/>
      <c r="D43" s="47"/>
      <c r="E43" s="47"/>
      <c r="F43" s="47"/>
      <c r="G43" s="47"/>
      <c r="H43" s="47"/>
      <c r="I43" s="47"/>
      <c r="J43" s="47"/>
      <c r="K43" s="47"/>
      <c r="L43" s="47"/>
      <c r="M43" s="47"/>
      <c r="N43" s="47"/>
    </row>
    <row r="44" spans="1:14" x14ac:dyDescent="0.25">
      <c r="A44" s="618"/>
      <c r="B44" s="48">
        <v>42</v>
      </c>
      <c r="C44" s="47"/>
      <c r="D44" s="47"/>
      <c r="E44" s="47"/>
      <c r="F44" s="47"/>
      <c r="G44" s="47"/>
      <c r="H44" s="47"/>
      <c r="I44" s="47"/>
      <c r="J44" s="47"/>
      <c r="K44" s="47"/>
      <c r="L44" s="47"/>
      <c r="M44" s="47"/>
      <c r="N44" s="47"/>
    </row>
    <row r="45" spans="1:14" x14ac:dyDescent="0.25">
      <c r="A45" s="611" t="s">
        <v>529</v>
      </c>
      <c r="B45" s="12">
        <v>43</v>
      </c>
      <c r="C45" s="12"/>
      <c r="D45" s="12"/>
      <c r="E45" s="12"/>
      <c r="F45" s="12"/>
      <c r="G45" s="12"/>
      <c r="H45" s="12"/>
      <c r="I45" s="12"/>
      <c r="J45" s="12"/>
      <c r="K45" s="12"/>
      <c r="L45" s="12"/>
      <c r="M45" s="12"/>
      <c r="N45" s="12"/>
    </row>
    <row r="46" spans="1:14" x14ac:dyDescent="0.25">
      <c r="A46" s="611"/>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zoomScale="90" zoomScaleNormal="60" workbookViewId="0">
      <selection activeCell="O24" sqref="O24"/>
    </sheetView>
  </sheetViews>
  <sheetFormatPr baseColWidth="10" defaultColWidth="10.85546875" defaultRowHeight="15" x14ac:dyDescent="0.25"/>
  <cols>
    <col min="1" max="1" width="40" style="50" customWidth="1"/>
    <col min="2" max="2" width="15.42578125" style="50" customWidth="1"/>
    <col min="3" max="4" width="13.85546875" style="50" customWidth="1"/>
    <col min="5" max="5" width="12.28515625" style="50" customWidth="1"/>
    <col min="6" max="6" width="14.140625" style="50" customWidth="1"/>
    <col min="7" max="14" width="12.28515625" style="50" customWidth="1"/>
    <col min="15" max="15" width="14.28515625" style="50" customWidth="1"/>
    <col min="16" max="16" width="13.42578125" style="50" customWidth="1"/>
    <col min="17" max="17" width="15.7109375" style="50" customWidth="1"/>
    <col min="18" max="28" width="13.42578125" style="50" customWidth="1"/>
    <col min="29" max="29" width="15.7109375" style="50" customWidth="1"/>
    <col min="30" max="30" width="15.8554687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330"/>
      <c r="B1" s="333" t="s">
        <v>0</v>
      </c>
      <c r="C1" s="334"/>
      <c r="D1" s="334"/>
      <c r="E1" s="334"/>
      <c r="F1" s="334"/>
      <c r="G1" s="334"/>
      <c r="H1" s="334"/>
      <c r="I1" s="334"/>
      <c r="J1" s="334"/>
      <c r="K1" s="334"/>
      <c r="L1" s="334"/>
      <c r="M1" s="334"/>
      <c r="N1" s="334"/>
      <c r="O1" s="334"/>
      <c r="P1" s="334"/>
      <c r="Q1" s="334"/>
      <c r="R1" s="334"/>
      <c r="S1" s="334"/>
      <c r="T1" s="334"/>
      <c r="U1" s="334"/>
      <c r="V1" s="334"/>
      <c r="W1" s="334"/>
      <c r="X1" s="334"/>
      <c r="Y1" s="334"/>
      <c r="Z1" s="334"/>
      <c r="AA1" s="335"/>
      <c r="AB1" s="336" t="s">
        <v>1</v>
      </c>
      <c r="AC1" s="337"/>
      <c r="AD1" s="338"/>
    </row>
    <row r="2" spans="1:30" ht="30.75" customHeight="1" x14ac:dyDescent="0.25">
      <c r="A2" s="331"/>
      <c r="B2" s="339" t="s">
        <v>2</v>
      </c>
      <c r="C2" s="340"/>
      <c r="D2" s="340"/>
      <c r="E2" s="340"/>
      <c r="F2" s="340"/>
      <c r="G2" s="340"/>
      <c r="H2" s="340"/>
      <c r="I2" s="340"/>
      <c r="J2" s="340"/>
      <c r="K2" s="340"/>
      <c r="L2" s="340"/>
      <c r="M2" s="340"/>
      <c r="N2" s="340"/>
      <c r="O2" s="340"/>
      <c r="P2" s="340"/>
      <c r="Q2" s="340"/>
      <c r="R2" s="340"/>
      <c r="S2" s="340"/>
      <c r="T2" s="340"/>
      <c r="U2" s="340"/>
      <c r="V2" s="340"/>
      <c r="W2" s="340"/>
      <c r="X2" s="340"/>
      <c r="Y2" s="340"/>
      <c r="Z2" s="340"/>
      <c r="AA2" s="341"/>
      <c r="AB2" s="342" t="s">
        <v>3</v>
      </c>
      <c r="AC2" s="343"/>
      <c r="AD2" s="344"/>
    </row>
    <row r="3" spans="1:30" ht="24" customHeight="1" x14ac:dyDescent="0.25">
      <c r="A3" s="331"/>
      <c r="B3" s="345" t="s">
        <v>4</v>
      </c>
      <c r="C3" s="346"/>
      <c r="D3" s="346"/>
      <c r="E3" s="346"/>
      <c r="F3" s="346"/>
      <c r="G3" s="346"/>
      <c r="H3" s="346"/>
      <c r="I3" s="346"/>
      <c r="J3" s="346"/>
      <c r="K3" s="346"/>
      <c r="L3" s="346"/>
      <c r="M3" s="346"/>
      <c r="N3" s="346"/>
      <c r="O3" s="346"/>
      <c r="P3" s="346"/>
      <c r="Q3" s="346"/>
      <c r="R3" s="346"/>
      <c r="S3" s="346"/>
      <c r="T3" s="346"/>
      <c r="U3" s="346"/>
      <c r="V3" s="346"/>
      <c r="W3" s="346"/>
      <c r="X3" s="346"/>
      <c r="Y3" s="346"/>
      <c r="Z3" s="346"/>
      <c r="AA3" s="347"/>
      <c r="AB3" s="342" t="s">
        <v>5</v>
      </c>
      <c r="AC3" s="343"/>
      <c r="AD3" s="344"/>
    </row>
    <row r="4" spans="1:30" ht="21.95" customHeight="1" thickBot="1" x14ac:dyDescent="0.3">
      <c r="A4" s="332"/>
      <c r="B4" s="348"/>
      <c r="C4" s="349"/>
      <c r="D4" s="349"/>
      <c r="E4" s="349"/>
      <c r="F4" s="349"/>
      <c r="G4" s="349"/>
      <c r="H4" s="349"/>
      <c r="I4" s="349"/>
      <c r="J4" s="349"/>
      <c r="K4" s="349"/>
      <c r="L4" s="349"/>
      <c r="M4" s="349"/>
      <c r="N4" s="349"/>
      <c r="O4" s="349"/>
      <c r="P4" s="349"/>
      <c r="Q4" s="349"/>
      <c r="R4" s="349"/>
      <c r="S4" s="349"/>
      <c r="T4" s="349"/>
      <c r="U4" s="349"/>
      <c r="V4" s="349"/>
      <c r="W4" s="349"/>
      <c r="X4" s="349"/>
      <c r="Y4" s="349"/>
      <c r="Z4" s="349"/>
      <c r="AA4" s="350"/>
      <c r="AB4" s="351" t="s">
        <v>6</v>
      </c>
      <c r="AC4" s="352"/>
      <c r="AD4" s="353"/>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54" t="s">
        <v>7</v>
      </c>
      <c r="B7" s="355"/>
      <c r="C7" s="360"/>
      <c r="D7" s="354" t="s">
        <v>8</v>
      </c>
      <c r="E7" s="366"/>
      <c r="F7" s="366"/>
      <c r="G7" s="366"/>
      <c r="H7" s="355"/>
      <c r="I7" s="369">
        <v>44575</v>
      </c>
      <c r="J7" s="370"/>
      <c r="K7" s="354" t="s">
        <v>9</v>
      </c>
      <c r="L7" s="355"/>
      <c r="M7" s="385" t="s">
        <v>10</v>
      </c>
      <c r="N7" s="386"/>
      <c r="O7" s="375" t="s">
        <v>11</v>
      </c>
      <c r="P7" s="376"/>
      <c r="Q7" s="54"/>
      <c r="R7" s="54"/>
      <c r="S7" s="54"/>
      <c r="T7" s="54"/>
      <c r="U7" s="54"/>
      <c r="V7" s="54"/>
      <c r="W7" s="54"/>
      <c r="X7" s="54"/>
      <c r="Y7" s="54"/>
      <c r="Z7" s="55"/>
      <c r="AA7" s="54"/>
      <c r="AB7" s="54"/>
      <c r="AC7" s="60"/>
      <c r="AD7" s="61"/>
    </row>
    <row r="8" spans="1:30" x14ac:dyDescent="0.25">
      <c r="A8" s="356"/>
      <c r="B8" s="357"/>
      <c r="C8" s="361"/>
      <c r="D8" s="356"/>
      <c r="E8" s="367"/>
      <c r="F8" s="367"/>
      <c r="G8" s="367"/>
      <c r="H8" s="357"/>
      <c r="I8" s="371"/>
      <c r="J8" s="372"/>
      <c r="K8" s="356"/>
      <c r="L8" s="357"/>
      <c r="M8" s="377" t="s">
        <v>12</v>
      </c>
      <c r="N8" s="378"/>
      <c r="O8" s="379"/>
      <c r="P8" s="380"/>
      <c r="Q8" s="54"/>
      <c r="R8" s="54"/>
      <c r="S8" s="54"/>
      <c r="T8" s="54"/>
      <c r="U8" s="54"/>
      <c r="V8" s="54"/>
      <c r="W8" s="54"/>
      <c r="X8" s="54"/>
      <c r="Y8" s="54"/>
      <c r="Z8" s="55"/>
      <c r="AA8" s="54"/>
      <c r="AB8" s="54"/>
      <c r="AC8" s="60"/>
      <c r="AD8" s="61"/>
    </row>
    <row r="9" spans="1:30" ht="15.75" thickBot="1" x14ac:dyDescent="0.3">
      <c r="A9" s="358"/>
      <c r="B9" s="359"/>
      <c r="C9" s="362"/>
      <c r="D9" s="358"/>
      <c r="E9" s="368"/>
      <c r="F9" s="368"/>
      <c r="G9" s="368"/>
      <c r="H9" s="359"/>
      <c r="I9" s="373"/>
      <c r="J9" s="374"/>
      <c r="K9" s="358"/>
      <c r="L9" s="359"/>
      <c r="M9" s="381" t="s">
        <v>13</v>
      </c>
      <c r="N9" s="382"/>
      <c r="O9" s="383"/>
      <c r="P9" s="384"/>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354" t="s">
        <v>14</v>
      </c>
      <c r="B11" s="355"/>
      <c r="C11" s="363" t="s">
        <v>15</v>
      </c>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5"/>
    </row>
    <row r="12" spans="1:30" ht="15" customHeight="1" x14ac:dyDescent="0.25">
      <c r="A12" s="356"/>
      <c r="B12" s="357"/>
      <c r="C12" s="345"/>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7"/>
    </row>
    <row r="13" spans="1:30" ht="15" customHeight="1" thickBot="1" x14ac:dyDescent="0.3">
      <c r="A13" s="358"/>
      <c r="B13" s="359"/>
      <c r="C13" s="348"/>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5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21" t="s">
        <v>16</v>
      </c>
      <c r="B15" s="322"/>
      <c r="C15" s="323" t="s">
        <v>17</v>
      </c>
      <c r="D15" s="324"/>
      <c r="E15" s="324"/>
      <c r="F15" s="324"/>
      <c r="G15" s="324"/>
      <c r="H15" s="324"/>
      <c r="I15" s="324"/>
      <c r="J15" s="324"/>
      <c r="K15" s="325"/>
      <c r="L15" s="316" t="s">
        <v>18</v>
      </c>
      <c r="M15" s="320"/>
      <c r="N15" s="320"/>
      <c r="O15" s="320"/>
      <c r="P15" s="320"/>
      <c r="Q15" s="317"/>
      <c r="R15" s="313" t="s">
        <v>19</v>
      </c>
      <c r="S15" s="314"/>
      <c r="T15" s="314"/>
      <c r="U15" s="314"/>
      <c r="V15" s="314"/>
      <c r="W15" s="314"/>
      <c r="X15" s="315"/>
      <c r="Y15" s="316" t="s">
        <v>20</v>
      </c>
      <c r="Z15" s="317"/>
      <c r="AA15" s="323" t="s">
        <v>21</v>
      </c>
      <c r="AB15" s="324"/>
      <c r="AC15" s="324"/>
      <c r="AD15" s="325"/>
    </row>
    <row r="16" spans="1:30" ht="9" customHeight="1" thickBot="1" x14ac:dyDescent="0.3">
      <c r="A16" s="59"/>
      <c r="B16" s="54"/>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73"/>
      <c r="AD16" s="74"/>
    </row>
    <row r="17" spans="1:41" s="76" customFormat="1" ht="37.5" customHeight="1" thickBot="1" x14ac:dyDescent="0.3">
      <c r="A17" s="321" t="s">
        <v>22</v>
      </c>
      <c r="B17" s="322"/>
      <c r="C17" s="327" t="s">
        <v>97</v>
      </c>
      <c r="D17" s="328"/>
      <c r="E17" s="328"/>
      <c r="F17" s="328"/>
      <c r="G17" s="328"/>
      <c r="H17" s="328"/>
      <c r="I17" s="328"/>
      <c r="J17" s="328"/>
      <c r="K17" s="328"/>
      <c r="L17" s="328"/>
      <c r="M17" s="328"/>
      <c r="N17" s="328"/>
      <c r="O17" s="328"/>
      <c r="P17" s="328"/>
      <c r="Q17" s="329"/>
      <c r="R17" s="316" t="s">
        <v>24</v>
      </c>
      <c r="S17" s="320"/>
      <c r="T17" s="320"/>
      <c r="U17" s="320"/>
      <c r="V17" s="317"/>
      <c r="W17" s="416">
        <v>2</v>
      </c>
      <c r="X17" s="417"/>
      <c r="Y17" s="320" t="s">
        <v>25</v>
      </c>
      <c r="Z17" s="320"/>
      <c r="AA17" s="320"/>
      <c r="AB17" s="317"/>
      <c r="AC17" s="396">
        <v>0.15</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16" t="s">
        <v>26</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17"/>
      <c r="AE19" s="83"/>
      <c r="AF19" s="83"/>
    </row>
    <row r="20" spans="1:41" ht="32.25" customHeight="1" thickBot="1" x14ac:dyDescent="0.3">
      <c r="A20" s="82"/>
      <c r="B20" s="60"/>
      <c r="C20" s="390" t="s">
        <v>27</v>
      </c>
      <c r="D20" s="391"/>
      <c r="E20" s="391"/>
      <c r="F20" s="391"/>
      <c r="G20" s="391"/>
      <c r="H20" s="391"/>
      <c r="I20" s="391"/>
      <c r="J20" s="391"/>
      <c r="K20" s="391"/>
      <c r="L20" s="391"/>
      <c r="M20" s="391"/>
      <c r="N20" s="391"/>
      <c r="O20" s="391"/>
      <c r="P20" s="392"/>
      <c r="Q20" s="387" t="s">
        <v>28</v>
      </c>
      <c r="R20" s="388"/>
      <c r="S20" s="388"/>
      <c r="T20" s="388"/>
      <c r="U20" s="388"/>
      <c r="V20" s="388"/>
      <c r="W20" s="388"/>
      <c r="X20" s="388"/>
      <c r="Y20" s="388"/>
      <c r="Z20" s="388"/>
      <c r="AA20" s="388"/>
      <c r="AB20" s="388"/>
      <c r="AC20" s="388"/>
      <c r="AD20" s="389"/>
      <c r="AE20" s="83"/>
      <c r="AF20" s="83"/>
    </row>
    <row r="21" spans="1:41" ht="32.25" customHeight="1" thickBot="1" x14ac:dyDescent="0.3">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5">
      <c r="A22" s="273" t="s">
        <v>43</v>
      </c>
      <c r="B22" s="278"/>
      <c r="C22" s="175"/>
      <c r="D22" s="173"/>
      <c r="E22" s="173"/>
      <c r="F22" s="173"/>
      <c r="G22" s="173"/>
      <c r="H22" s="173"/>
      <c r="I22" s="173"/>
      <c r="J22" s="173"/>
      <c r="K22" s="173"/>
      <c r="L22" s="173"/>
      <c r="M22" s="173"/>
      <c r="N22" s="173"/>
      <c r="O22" s="173">
        <f>SUM(C22:N22)</f>
        <v>0</v>
      </c>
      <c r="P22" s="176"/>
      <c r="Q22" s="218">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25">
      <c r="A23" s="274" t="s">
        <v>44</v>
      </c>
      <c r="B23" s="281"/>
      <c r="C23" s="170"/>
      <c r="D23" s="169"/>
      <c r="E23" s="169"/>
      <c r="F23" s="169"/>
      <c r="G23" s="169"/>
      <c r="H23" s="169"/>
      <c r="I23" s="169"/>
      <c r="J23" s="169"/>
      <c r="K23" s="169"/>
      <c r="L23" s="169"/>
      <c r="M23" s="169"/>
      <c r="N23" s="169"/>
      <c r="O23" s="169">
        <f>SUM(C23:N23)</f>
        <v>0</v>
      </c>
      <c r="P23" s="188" t="str">
        <f>IFERROR(O23/(SUMIF(C23:N23,"&gt;0",C22:N22))," ")</f>
        <v xml:space="preserve"> </v>
      </c>
      <c r="Q23" s="218">
        <v>315271250</v>
      </c>
      <c r="R23" s="220"/>
      <c r="S23" s="220"/>
      <c r="T23" s="220"/>
      <c r="U23" s="220"/>
      <c r="V23" s="220"/>
      <c r="W23" s="220"/>
      <c r="X23" s="220"/>
      <c r="Y23" s="220"/>
      <c r="Z23" s="220"/>
      <c r="AA23" s="220"/>
      <c r="AB23" s="220"/>
      <c r="AC23" s="169">
        <f>SUM(Q23:AB23)</f>
        <v>315271250</v>
      </c>
      <c r="AD23" s="178" t="str">
        <f>IFERROR(AC22/(SUMIF(Q22:AB22,"&gt;0",#REF!))," ")</f>
        <v xml:space="preserve"> </v>
      </c>
      <c r="AE23" s="3"/>
      <c r="AF23" s="3"/>
    </row>
    <row r="24" spans="1:41" ht="32.25" customHeight="1" x14ac:dyDescent="0.25">
      <c r="A24" s="274" t="s">
        <v>45</v>
      </c>
      <c r="B24" s="281"/>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3">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thickBot="1" x14ac:dyDescent="0.3">
      <c r="A25" s="402" t="s">
        <v>46</v>
      </c>
      <c r="B25" s="403"/>
      <c r="C25" s="171"/>
      <c r="D25" s="172"/>
      <c r="E25" s="172"/>
      <c r="F25" s="172"/>
      <c r="G25" s="172"/>
      <c r="H25" s="172"/>
      <c r="I25" s="172"/>
      <c r="J25" s="172"/>
      <c r="K25" s="172"/>
      <c r="L25" s="172"/>
      <c r="M25" s="172"/>
      <c r="N25" s="172"/>
      <c r="O25" s="172">
        <f>SUM(C25:N25)</f>
        <v>0</v>
      </c>
      <c r="P25" s="177" t="str">
        <f>IFERROR(O25/(SUMIF(C25:N25,"&gt;0",C24:N24))," ")</f>
        <v xml:space="preserve"> </v>
      </c>
      <c r="Q25" s="171"/>
      <c r="R25" s="172"/>
      <c r="S25" s="172"/>
      <c r="T25" s="172"/>
      <c r="U25" s="172"/>
      <c r="V25" s="172"/>
      <c r="W25" s="172"/>
      <c r="X25" s="172"/>
      <c r="Y25" s="172"/>
      <c r="Z25" s="172"/>
      <c r="AA25" s="172"/>
      <c r="AB25" s="172"/>
      <c r="AC25" s="172">
        <f>SUM(Q25:AB25)</f>
        <v>0</v>
      </c>
      <c r="AD25" s="179" t="str">
        <f>IFERROR(AC25/(SUMIF(Q25:AB25,"&gt;0",Q24:AB24))," ")</f>
        <v xml:space="preserve"> </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4" t="s">
        <v>48</v>
      </c>
      <c r="B28" s="406" t="s">
        <v>49</v>
      </c>
      <c r="C28" s="407"/>
      <c r="D28" s="281" t="s">
        <v>50</v>
      </c>
      <c r="E28" s="282"/>
      <c r="F28" s="282"/>
      <c r="G28" s="282"/>
      <c r="H28" s="282"/>
      <c r="I28" s="282"/>
      <c r="J28" s="282"/>
      <c r="K28" s="282"/>
      <c r="L28" s="282"/>
      <c r="M28" s="282"/>
      <c r="N28" s="282"/>
      <c r="O28" s="408"/>
      <c r="P28" s="306" t="s">
        <v>41</v>
      </c>
      <c r="Q28" s="306" t="s">
        <v>51</v>
      </c>
      <c r="R28" s="306"/>
      <c r="S28" s="306"/>
      <c r="T28" s="306"/>
      <c r="U28" s="306"/>
      <c r="V28" s="306"/>
      <c r="W28" s="306"/>
      <c r="X28" s="306"/>
      <c r="Y28" s="306"/>
      <c r="Z28" s="306"/>
      <c r="AA28" s="306"/>
      <c r="AB28" s="306"/>
      <c r="AC28" s="306"/>
      <c r="AD28" s="308"/>
    </row>
    <row r="29" spans="1:41" ht="27" customHeight="1" x14ac:dyDescent="0.25">
      <c r="A29" s="405"/>
      <c r="B29" s="309"/>
      <c r="C29" s="311"/>
      <c r="D29" s="88" t="s">
        <v>29</v>
      </c>
      <c r="E29" s="88" t="s">
        <v>30</v>
      </c>
      <c r="F29" s="88" t="s">
        <v>31</v>
      </c>
      <c r="G29" s="88" t="s">
        <v>32</v>
      </c>
      <c r="H29" s="88" t="s">
        <v>33</v>
      </c>
      <c r="I29" s="88" t="s">
        <v>34</v>
      </c>
      <c r="J29" s="88" t="s">
        <v>35</v>
      </c>
      <c r="K29" s="88" t="s">
        <v>36</v>
      </c>
      <c r="L29" s="88" t="s">
        <v>37</v>
      </c>
      <c r="M29" s="88" t="s">
        <v>38</v>
      </c>
      <c r="N29" s="88" t="s">
        <v>39</v>
      </c>
      <c r="O29" s="88" t="s">
        <v>40</v>
      </c>
      <c r="P29" s="408"/>
      <c r="Q29" s="306"/>
      <c r="R29" s="306"/>
      <c r="S29" s="306"/>
      <c r="T29" s="306"/>
      <c r="U29" s="306"/>
      <c r="V29" s="306"/>
      <c r="W29" s="306"/>
      <c r="X29" s="306"/>
      <c r="Y29" s="306"/>
      <c r="Z29" s="306"/>
      <c r="AA29" s="306"/>
      <c r="AB29" s="306"/>
      <c r="AC29" s="306"/>
      <c r="AD29" s="308"/>
    </row>
    <row r="30" spans="1:41" ht="62.25" customHeight="1" thickBot="1" x14ac:dyDescent="0.3">
      <c r="A30" s="190" t="str">
        <f>C17</f>
        <v>4 - Realizar el seguimiento de 2 Políticas Públicas lideradas por la Secretaría Distrital de la Mujer</v>
      </c>
      <c r="B30" s="409" t="s">
        <v>52</v>
      </c>
      <c r="C30" s="41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1" t="s">
        <v>98</v>
      </c>
      <c r="R30" s="411"/>
      <c r="S30" s="411"/>
      <c r="T30" s="411"/>
      <c r="U30" s="411"/>
      <c r="V30" s="411"/>
      <c r="W30" s="411"/>
      <c r="X30" s="411"/>
      <c r="Y30" s="411"/>
      <c r="Z30" s="411"/>
      <c r="AA30" s="411"/>
      <c r="AB30" s="411"/>
      <c r="AC30" s="411"/>
      <c r="AD30" s="412"/>
    </row>
    <row r="31" spans="1:41" ht="45" customHeight="1" x14ac:dyDescent="0.25">
      <c r="A31" s="413" t="s">
        <v>54</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row>
    <row r="32" spans="1:41" ht="23.25" customHeight="1" x14ac:dyDescent="0.25">
      <c r="A32" s="274" t="s">
        <v>55</v>
      </c>
      <c r="B32" s="306" t="s">
        <v>56</v>
      </c>
      <c r="C32" s="306" t="s">
        <v>49</v>
      </c>
      <c r="D32" s="306" t="s">
        <v>57</v>
      </c>
      <c r="E32" s="306"/>
      <c r="F32" s="306"/>
      <c r="G32" s="306"/>
      <c r="H32" s="306"/>
      <c r="I32" s="306"/>
      <c r="J32" s="306"/>
      <c r="K32" s="306"/>
      <c r="L32" s="306"/>
      <c r="M32" s="306"/>
      <c r="N32" s="306"/>
      <c r="O32" s="306"/>
      <c r="P32" s="306"/>
      <c r="Q32" s="306" t="s">
        <v>58</v>
      </c>
      <c r="R32" s="306"/>
      <c r="S32" s="306"/>
      <c r="T32" s="306"/>
      <c r="U32" s="306"/>
      <c r="V32" s="306"/>
      <c r="W32" s="306"/>
      <c r="X32" s="306"/>
      <c r="Y32" s="306"/>
      <c r="Z32" s="306"/>
      <c r="AA32" s="306"/>
      <c r="AB32" s="306"/>
      <c r="AC32" s="306"/>
      <c r="AD32" s="308"/>
      <c r="AG32" s="87"/>
      <c r="AH32" s="87"/>
      <c r="AI32" s="87"/>
      <c r="AJ32" s="87"/>
      <c r="AK32" s="87"/>
      <c r="AL32" s="87"/>
      <c r="AM32" s="87"/>
      <c r="AN32" s="87"/>
      <c r="AO32" s="87"/>
    </row>
    <row r="33" spans="1:41" ht="23.25" customHeight="1" x14ac:dyDescent="0.25">
      <c r="A33" s="274"/>
      <c r="B33" s="306"/>
      <c r="C33" s="307"/>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09" t="s">
        <v>59</v>
      </c>
      <c r="R33" s="310"/>
      <c r="S33" s="310"/>
      <c r="T33" s="310"/>
      <c r="U33" s="310"/>
      <c r="V33" s="311"/>
      <c r="W33" s="309" t="s">
        <v>60</v>
      </c>
      <c r="X33" s="310"/>
      <c r="Y33" s="310"/>
      <c r="Z33" s="311"/>
      <c r="AA33" s="309" t="s">
        <v>61</v>
      </c>
      <c r="AB33" s="310"/>
      <c r="AC33" s="310"/>
      <c r="AD33" s="312"/>
      <c r="AG33" s="87"/>
      <c r="AH33" s="87"/>
      <c r="AI33" s="87"/>
      <c r="AJ33" s="87"/>
      <c r="AK33" s="87"/>
      <c r="AL33" s="87"/>
      <c r="AM33" s="87"/>
      <c r="AN33" s="87"/>
      <c r="AO33" s="87"/>
    </row>
    <row r="34" spans="1:41" ht="75" customHeight="1" x14ac:dyDescent="0.25">
      <c r="A34" s="284" t="str">
        <f>A30</f>
        <v>4 - Realizar el seguimiento de 2 Políticas Públicas lideradas por la Secretaría Distrital de la Mujer</v>
      </c>
      <c r="B34" s="286">
        <v>0.15</v>
      </c>
      <c r="C34" s="90" t="s">
        <v>62</v>
      </c>
      <c r="D34" s="89">
        <v>2</v>
      </c>
      <c r="E34" s="89">
        <v>2</v>
      </c>
      <c r="F34" s="89">
        <v>2</v>
      </c>
      <c r="G34" s="89">
        <v>2</v>
      </c>
      <c r="H34" s="89">
        <v>2</v>
      </c>
      <c r="I34" s="89">
        <v>2</v>
      </c>
      <c r="J34" s="89">
        <v>2</v>
      </c>
      <c r="K34" s="89">
        <v>2</v>
      </c>
      <c r="L34" s="89">
        <v>2</v>
      </c>
      <c r="M34" s="89">
        <v>2</v>
      </c>
      <c r="N34" s="89">
        <v>2</v>
      </c>
      <c r="O34" s="89">
        <v>2</v>
      </c>
      <c r="P34" s="189">
        <v>2</v>
      </c>
      <c r="Q34" s="424" t="s">
        <v>99</v>
      </c>
      <c r="R34" s="425"/>
      <c r="S34" s="425"/>
      <c r="T34" s="425"/>
      <c r="U34" s="425"/>
      <c r="V34" s="426"/>
      <c r="W34" s="424" t="s">
        <v>100</v>
      </c>
      <c r="X34" s="425"/>
      <c r="Y34" s="425"/>
      <c r="Z34" s="426"/>
      <c r="AA34" s="424" t="s">
        <v>101</v>
      </c>
      <c r="AB34" s="425"/>
      <c r="AC34" s="425"/>
      <c r="AD34" s="430"/>
      <c r="AG34" s="87"/>
      <c r="AH34" s="87"/>
      <c r="AI34" s="87"/>
      <c r="AJ34" s="87"/>
      <c r="AK34" s="87"/>
      <c r="AL34" s="87"/>
      <c r="AM34" s="87"/>
      <c r="AN34" s="87"/>
      <c r="AO34" s="87"/>
    </row>
    <row r="35" spans="1:41" ht="93.75" customHeight="1" x14ac:dyDescent="0.25">
      <c r="A35" s="285"/>
      <c r="B35" s="287"/>
      <c r="C35" s="91" t="s">
        <v>66</v>
      </c>
      <c r="D35" s="89">
        <v>2</v>
      </c>
      <c r="E35" s="92"/>
      <c r="F35" s="92"/>
      <c r="G35" s="93"/>
      <c r="H35" s="93"/>
      <c r="I35" s="93"/>
      <c r="J35" s="93"/>
      <c r="K35" s="93"/>
      <c r="L35" s="93"/>
      <c r="M35" s="93"/>
      <c r="N35" s="93"/>
      <c r="O35" s="93"/>
      <c r="P35" s="189">
        <v>2</v>
      </c>
      <c r="Q35" s="427"/>
      <c r="R35" s="428"/>
      <c r="S35" s="428"/>
      <c r="T35" s="428"/>
      <c r="U35" s="428"/>
      <c r="V35" s="429"/>
      <c r="W35" s="427"/>
      <c r="X35" s="428"/>
      <c r="Y35" s="428"/>
      <c r="Z35" s="429"/>
      <c r="AA35" s="427"/>
      <c r="AB35" s="428"/>
      <c r="AC35" s="428"/>
      <c r="AD35" s="431"/>
      <c r="AE35" s="49"/>
      <c r="AG35" s="87"/>
      <c r="AH35" s="87"/>
      <c r="AI35" s="87"/>
      <c r="AJ35" s="87"/>
      <c r="AK35" s="87"/>
      <c r="AL35" s="87"/>
      <c r="AM35" s="87"/>
      <c r="AN35" s="87"/>
      <c r="AO35" s="87"/>
    </row>
    <row r="36" spans="1:41" ht="26.25" customHeight="1" x14ac:dyDescent="0.25">
      <c r="A36" s="273" t="s">
        <v>67</v>
      </c>
      <c r="B36" s="275" t="s">
        <v>68</v>
      </c>
      <c r="C36" s="277" t="s">
        <v>69</v>
      </c>
      <c r="D36" s="277"/>
      <c r="E36" s="277"/>
      <c r="F36" s="277"/>
      <c r="G36" s="277"/>
      <c r="H36" s="277"/>
      <c r="I36" s="277"/>
      <c r="J36" s="277"/>
      <c r="K36" s="277"/>
      <c r="L36" s="277"/>
      <c r="M36" s="277"/>
      <c r="N36" s="277"/>
      <c r="O36" s="277"/>
      <c r="P36" s="277"/>
      <c r="Q36" s="278" t="s">
        <v>102</v>
      </c>
      <c r="R36" s="279"/>
      <c r="S36" s="279"/>
      <c r="T36" s="279"/>
      <c r="U36" s="279"/>
      <c r="V36" s="279"/>
      <c r="W36" s="279"/>
      <c r="X36" s="279"/>
      <c r="Y36" s="279"/>
      <c r="Z36" s="279"/>
      <c r="AA36" s="279"/>
      <c r="AB36" s="279"/>
      <c r="AC36" s="279"/>
      <c r="AD36" s="280"/>
      <c r="AG36" s="87"/>
      <c r="AH36" s="87"/>
      <c r="AI36" s="87"/>
      <c r="AJ36" s="87"/>
      <c r="AK36" s="87"/>
      <c r="AL36" s="87"/>
      <c r="AM36" s="87"/>
      <c r="AN36" s="87"/>
      <c r="AO36" s="87"/>
    </row>
    <row r="37" spans="1:41" ht="26.25" customHeight="1" x14ac:dyDescent="0.25">
      <c r="A37" s="274"/>
      <c r="B37" s="27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1" t="s">
        <v>85</v>
      </c>
      <c r="R37" s="282"/>
      <c r="S37" s="282"/>
      <c r="T37" s="282"/>
      <c r="U37" s="282"/>
      <c r="V37" s="282"/>
      <c r="W37" s="282"/>
      <c r="X37" s="282"/>
      <c r="Y37" s="282"/>
      <c r="Z37" s="282"/>
      <c r="AA37" s="282"/>
      <c r="AB37" s="282"/>
      <c r="AC37" s="282"/>
      <c r="AD37" s="283"/>
      <c r="AG37" s="94"/>
      <c r="AH37" s="94"/>
      <c r="AI37" s="94"/>
      <c r="AJ37" s="94"/>
      <c r="AK37" s="94"/>
      <c r="AL37" s="94"/>
      <c r="AM37" s="94"/>
      <c r="AN37" s="94"/>
      <c r="AO37" s="94"/>
    </row>
    <row r="38" spans="1:41" ht="72.75" customHeight="1" x14ac:dyDescent="0.25">
      <c r="A38" s="244" t="s">
        <v>103</v>
      </c>
      <c r="B38" s="246">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18" t="s">
        <v>104</v>
      </c>
      <c r="R38" s="419"/>
      <c r="S38" s="419"/>
      <c r="T38" s="419"/>
      <c r="U38" s="419"/>
      <c r="V38" s="419"/>
      <c r="W38" s="419"/>
      <c r="X38" s="419"/>
      <c r="Y38" s="419"/>
      <c r="Z38" s="419"/>
      <c r="AA38" s="419"/>
      <c r="AB38" s="419"/>
      <c r="AC38" s="419"/>
      <c r="AD38" s="420"/>
      <c r="AE38" s="97"/>
      <c r="AG38" s="98"/>
      <c r="AH38" s="98"/>
      <c r="AI38" s="98"/>
      <c r="AJ38" s="98"/>
      <c r="AK38" s="98"/>
      <c r="AL38" s="98"/>
      <c r="AM38" s="98"/>
      <c r="AN38" s="98"/>
      <c r="AO38" s="98"/>
    </row>
    <row r="39" spans="1:41" ht="63" customHeight="1" x14ac:dyDescent="0.25">
      <c r="A39" s="245"/>
      <c r="B39" s="247"/>
      <c r="C39" s="99" t="s">
        <v>66</v>
      </c>
      <c r="D39" s="100">
        <v>0.05</v>
      </c>
      <c r="E39" s="100"/>
      <c r="F39" s="100"/>
      <c r="G39" s="100"/>
      <c r="H39" s="100"/>
      <c r="I39" s="100"/>
      <c r="J39" s="100"/>
      <c r="K39" s="100"/>
      <c r="L39" s="100"/>
      <c r="M39" s="100"/>
      <c r="N39" s="100"/>
      <c r="O39" s="100"/>
      <c r="P39" s="101">
        <f t="shared" si="0"/>
        <v>0.05</v>
      </c>
      <c r="Q39" s="421"/>
      <c r="R39" s="422"/>
      <c r="S39" s="422"/>
      <c r="T39" s="422"/>
      <c r="U39" s="422"/>
      <c r="V39" s="422"/>
      <c r="W39" s="422"/>
      <c r="X39" s="422"/>
      <c r="Y39" s="422"/>
      <c r="Z39" s="422"/>
      <c r="AA39" s="422"/>
      <c r="AB39" s="422"/>
      <c r="AC39" s="422"/>
      <c r="AD39" s="423"/>
      <c r="AE39" s="97"/>
    </row>
    <row r="40" spans="1:41" ht="51" customHeight="1" x14ac:dyDescent="0.25">
      <c r="A40" s="245" t="s">
        <v>105</v>
      </c>
      <c r="B40" s="256">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18" t="s">
        <v>106</v>
      </c>
      <c r="R40" s="419"/>
      <c r="S40" s="419"/>
      <c r="T40" s="419"/>
      <c r="U40" s="419"/>
      <c r="V40" s="419"/>
      <c r="W40" s="419"/>
      <c r="X40" s="419"/>
      <c r="Y40" s="419"/>
      <c r="Z40" s="419"/>
      <c r="AA40" s="419"/>
      <c r="AB40" s="419"/>
      <c r="AC40" s="419"/>
      <c r="AD40" s="420"/>
      <c r="AE40" s="97"/>
    </row>
    <row r="41" spans="1:41" ht="38.1" customHeight="1" x14ac:dyDescent="0.25">
      <c r="A41" s="245"/>
      <c r="B41" s="247"/>
      <c r="C41" s="99" t="s">
        <v>66</v>
      </c>
      <c r="D41" s="100">
        <v>0.05</v>
      </c>
      <c r="E41" s="100"/>
      <c r="F41" s="100"/>
      <c r="G41" s="100"/>
      <c r="H41" s="100"/>
      <c r="I41" s="100"/>
      <c r="J41" s="100"/>
      <c r="K41" s="100"/>
      <c r="L41" s="104"/>
      <c r="M41" s="104"/>
      <c r="N41" s="104"/>
      <c r="O41" s="104"/>
      <c r="P41" s="101">
        <f t="shared" si="0"/>
        <v>0.05</v>
      </c>
      <c r="Q41" s="421"/>
      <c r="R41" s="422"/>
      <c r="S41" s="422"/>
      <c r="T41" s="422"/>
      <c r="U41" s="422"/>
      <c r="V41" s="422"/>
      <c r="W41" s="422"/>
      <c r="X41" s="422"/>
      <c r="Y41" s="422"/>
      <c r="Z41" s="422"/>
      <c r="AA41" s="422"/>
      <c r="AB41" s="422"/>
      <c r="AC41" s="422"/>
      <c r="AD41" s="423"/>
      <c r="AE41" s="97"/>
    </row>
    <row r="42" spans="1:41" ht="32.1" customHeight="1" x14ac:dyDescent="0.25">
      <c r="A42" s="264" t="s">
        <v>107</v>
      </c>
      <c r="B42" s="256">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32" t="s">
        <v>89</v>
      </c>
      <c r="R42" s="432"/>
      <c r="S42" s="432"/>
      <c r="T42" s="432"/>
      <c r="U42" s="432"/>
      <c r="V42" s="432"/>
      <c r="W42" s="432"/>
      <c r="X42" s="432"/>
      <c r="Y42" s="432"/>
      <c r="Z42" s="432"/>
      <c r="AA42" s="432"/>
      <c r="AB42" s="432"/>
      <c r="AC42" s="432"/>
      <c r="AD42" s="432"/>
      <c r="AE42" s="97"/>
    </row>
    <row r="43" spans="1:41" ht="32.1" customHeight="1" x14ac:dyDescent="0.25">
      <c r="A43" s="244"/>
      <c r="B43" s="247"/>
      <c r="C43" s="99" t="s">
        <v>66</v>
      </c>
      <c r="D43" s="100">
        <v>0</v>
      </c>
      <c r="E43" s="100"/>
      <c r="F43" s="100"/>
      <c r="G43" s="100"/>
      <c r="H43" s="100"/>
      <c r="I43" s="100"/>
      <c r="J43" s="100"/>
      <c r="K43" s="100"/>
      <c r="L43" s="104"/>
      <c r="M43" s="104"/>
      <c r="N43" s="104"/>
      <c r="O43" s="104"/>
      <c r="P43" s="101">
        <f t="shared" si="0"/>
        <v>0</v>
      </c>
      <c r="Q43" s="432"/>
      <c r="R43" s="432"/>
      <c r="S43" s="432"/>
      <c r="T43" s="432"/>
      <c r="U43" s="432"/>
      <c r="V43" s="432"/>
      <c r="W43" s="432"/>
      <c r="X43" s="432"/>
      <c r="Y43" s="432"/>
      <c r="Z43" s="432"/>
      <c r="AA43" s="432"/>
      <c r="AB43" s="432"/>
      <c r="AC43" s="432"/>
      <c r="AD43" s="432"/>
      <c r="AE43" s="97"/>
    </row>
    <row r="44" spans="1:41" x14ac:dyDescent="0.25">
      <c r="A44" s="50" t="s">
        <v>96</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zoomScale="62" zoomScaleNormal="50" workbookViewId="0">
      <selection activeCell="A24" sqref="A24:B24"/>
    </sheetView>
  </sheetViews>
  <sheetFormatPr baseColWidth="10" defaultColWidth="10.85546875" defaultRowHeight="15" x14ac:dyDescent="0.25"/>
  <cols>
    <col min="1" max="1" width="44.85546875" style="50" customWidth="1"/>
    <col min="2" max="2" width="15.42578125" style="50" customWidth="1"/>
    <col min="3" max="3" width="16" style="50" customWidth="1"/>
    <col min="4" max="13" width="15.42578125" style="50" customWidth="1"/>
    <col min="14" max="24" width="16.140625" style="50" customWidth="1"/>
    <col min="25" max="27" width="13.7109375" style="50" customWidth="1"/>
    <col min="28" max="28" width="18.5703125" style="50" customWidth="1"/>
    <col min="29" max="29" width="17.42578125" style="50" customWidth="1"/>
    <col min="30" max="30" width="13.7109375" style="50" customWidth="1"/>
    <col min="31" max="31" width="6.425781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42578125" style="50" customWidth="1"/>
    <col min="37" max="37" width="18.42578125" style="50" bestFit="1" customWidth="1"/>
    <col min="38" max="38" width="4.4257812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330"/>
      <c r="B1" s="333" t="s">
        <v>0</v>
      </c>
      <c r="C1" s="334"/>
      <c r="D1" s="334"/>
      <c r="E1" s="334"/>
      <c r="F1" s="334"/>
      <c r="G1" s="334"/>
      <c r="H1" s="334"/>
      <c r="I1" s="334"/>
      <c r="J1" s="334"/>
      <c r="K1" s="334"/>
      <c r="L1" s="334"/>
      <c r="M1" s="334"/>
      <c r="N1" s="334"/>
      <c r="O1" s="334"/>
      <c r="P1" s="334"/>
      <c r="Q1" s="334"/>
      <c r="R1" s="334"/>
      <c r="S1" s="334"/>
      <c r="T1" s="334"/>
      <c r="U1" s="334"/>
      <c r="V1" s="334"/>
      <c r="W1" s="334"/>
      <c r="X1" s="334"/>
      <c r="Y1" s="334"/>
      <c r="Z1" s="334"/>
      <c r="AA1" s="335"/>
      <c r="AB1" s="336" t="s">
        <v>1</v>
      </c>
      <c r="AC1" s="337"/>
      <c r="AD1" s="338"/>
    </row>
    <row r="2" spans="1:30" ht="30.75" customHeight="1" x14ac:dyDescent="0.25">
      <c r="A2" s="331"/>
      <c r="B2" s="339" t="s">
        <v>2</v>
      </c>
      <c r="C2" s="340"/>
      <c r="D2" s="340"/>
      <c r="E2" s="340"/>
      <c r="F2" s="340"/>
      <c r="G2" s="340"/>
      <c r="H2" s="340"/>
      <c r="I2" s="340"/>
      <c r="J2" s="340"/>
      <c r="K2" s="340"/>
      <c r="L2" s="340"/>
      <c r="M2" s="340"/>
      <c r="N2" s="340"/>
      <c r="O2" s="340"/>
      <c r="P2" s="340"/>
      <c r="Q2" s="340"/>
      <c r="R2" s="340"/>
      <c r="S2" s="340"/>
      <c r="T2" s="340"/>
      <c r="U2" s="340"/>
      <c r="V2" s="340"/>
      <c r="W2" s="340"/>
      <c r="X2" s="340"/>
      <c r="Y2" s="340"/>
      <c r="Z2" s="340"/>
      <c r="AA2" s="341"/>
      <c r="AB2" s="342" t="s">
        <v>3</v>
      </c>
      <c r="AC2" s="343"/>
      <c r="AD2" s="344"/>
    </row>
    <row r="3" spans="1:30" ht="24" customHeight="1" x14ac:dyDescent="0.25">
      <c r="A3" s="331"/>
      <c r="B3" s="345" t="s">
        <v>4</v>
      </c>
      <c r="C3" s="346"/>
      <c r="D3" s="346"/>
      <c r="E3" s="346"/>
      <c r="F3" s="346"/>
      <c r="G3" s="346"/>
      <c r="H3" s="346"/>
      <c r="I3" s="346"/>
      <c r="J3" s="346"/>
      <c r="K3" s="346"/>
      <c r="L3" s="346"/>
      <c r="M3" s="346"/>
      <c r="N3" s="346"/>
      <c r="O3" s="346"/>
      <c r="P3" s="346"/>
      <c r="Q3" s="346"/>
      <c r="R3" s="346"/>
      <c r="S3" s="346"/>
      <c r="T3" s="346"/>
      <c r="U3" s="346"/>
      <c r="V3" s="346"/>
      <c r="W3" s="346"/>
      <c r="X3" s="346"/>
      <c r="Y3" s="346"/>
      <c r="Z3" s="346"/>
      <c r="AA3" s="347"/>
      <c r="AB3" s="342" t="s">
        <v>5</v>
      </c>
      <c r="AC3" s="343"/>
      <c r="AD3" s="344"/>
    </row>
    <row r="4" spans="1:30" ht="21.95" customHeight="1" thickBot="1" x14ac:dyDescent="0.3">
      <c r="A4" s="332"/>
      <c r="B4" s="348"/>
      <c r="C4" s="349"/>
      <c r="D4" s="349"/>
      <c r="E4" s="349"/>
      <c r="F4" s="349"/>
      <c r="G4" s="349"/>
      <c r="H4" s="349"/>
      <c r="I4" s="349"/>
      <c r="J4" s="349"/>
      <c r="K4" s="349"/>
      <c r="L4" s="349"/>
      <c r="M4" s="349"/>
      <c r="N4" s="349"/>
      <c r="O4" s="349"/>
      <c r="P4" s="349"/>
      <c r="Q4" s="349"/>
      <c r="R4" s="349"/>
      <c r="S4" s="349"/>
      <c r="T4" s="349"/>
      <c r="U4" s="349"/>
      <c r="V4" s="349"/>
      <c r="W4" s="349"/>
      <c r="X4" s="349"/>
      <c r="Y4" s="349"/>
      <c r="Z4" s="349"/>
      <c r="AA4" s="350"/>
      <c r="AB4" s="351" t="s">
        <v>6</v>
      </c>
      <c r="AC4" s="352"/>
      <c r="AD4" s="353"/>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54" t="s">
        <v>7</v>
      </c>
      <c r="B7" s="355"/>
      <c r="C7" s="360"/>
      <c r="D7" s="354" t="s">
        <v>8</v>
      </c>
      <c r="E7" s="366"/>
      <c r="F7" s="366"/>
      <c r="G7" s="366"/>
      <c r="H7" s="355"/>
      <c r="I7" s="369">
        <v>44590</v>
      </c>
      <c r="J7" s="370"/>
      <c r="K7" s="354" t="s">
        <v>9</v>
      </c>
      <c r="L7" s="355"/>
      <c r="M7" s="385" t="s">
        <v>10</v>
      </c>
      <c r="N7" s="386"/>
      <c r="O7" s="375" t="s">
        <v>11</v>
      </c>
      <c r="P7" s="376"/>
      <c r="Q7" s="54"/>
      <c r="R7" s="54"/>
      <c r="S7" s="54"/>
      <c r="T7" s="54"/>
      <c r="U7" s="54"/>
      <c r="V7" s="54"/>
      <c r="W7" s="54"/>
      <c r="X7" s="54"/>
      <c r="Y7" s="54"/>
      <c r="Z7" s="55"/>
      <c r="AA7" s="54"/>
      <c r="AB7" s="54"/>
      <c r="AC7" s="60"/>
      <c r="AD7" s="61"/>
    </row>
    <row r="8" spans="1:30" x14ac:dyDescent="0.25">
      <c r="A8" s="356"/>
      <c r="B8" s="357"/>
      <c r="C8" s="361"/>
      <c r="D8" s="356"/>
      <c r="E8" s="367"/>
      <c r="F8" s="367"/>
      <c r="G8" s="367"/>
      <c r="H8" s="357"/>
      <c r="I8" s="371"/>
      <c r="J8" s="372"/>
      <c r="K8" s="356"/>
      <c r="L8" s="357"/>
      <c r="M8" s="377" t="s">
        <v>12</v>
      </c>
      <c r="N8" s="378"/>
      <c r="O8" s="379"/>
      <c r="P8" s="380"/>
      <c r="Q8" s="54"/>
      <c r="R8" s="54"/>
      <c r="S8" s="54"/>
      <c r="T8" s="54"/>
      <c r="U8" s="54"/>
      <c r="V8" s="54"/>
      <c r="W8" s="54"/>
      <c r="X8" s="54"/>
      <c r="Y8" s="54"/>
      <c r="Z8" s="55"/>
      <c r="AA8" s="54"/>
      <c r="AB8" s="54"/>
      <c r="AC8" s="60"/>
      <c r="AD8" s="61"/>
    </row>
    <row r="9" spans="1:30" ht="15.75" thickBot="1" x14ac:dyDescent="0.3">
      <c r="A9" s="358"/>
      <c r="B9" s="359"/>
      <c r="C9" s="362"/>
      <c r="D9" s="358"/>
      <c r="E9" s="368"/>
      <c r="F9" s="368"/>
      <c r="G9" s="368"/>
      <c r="H9" s="359"/>
      <c r="I9" s="373"/>
      <c r="J9" s="374"/>
      <c r="K9" s="358"/>
      <c r="L9" s="359"/>
      <c r="M9" s="381" t="s">
        <v>13</v>
      </c>
      <c r="N9" s="382"/>
      <c r="O9" s="383"/>
      <c r="P9" s="384"/>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354" t="s">
        <v>14</v>
      </c>
      <c r="B11" s="355"/>
      <c r="C11" s="363" t="s">
        <v>15</v>
      </c>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5"/>
    </row>
    <row r="12" spans="1:30" ht="15" customHeight="1" x14ac:dyDescent="0.25">
      <c r="A12" s="356"/>
      <c r="B12" s="357"/>
      <c r="C12" s="345"/>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7"/>
    </row>
    <row r="13" spans="1:30" ht="15" customHeight="1" thickBot="1" x14ac:dyDescent="0.3">
      <c r="A13" s="358"/>
      <c r="B13" s="359"/>
      <c r="C13" s="348"/>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5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21" t="s">
        <v>16</v>
      </c>
      <c r="B15" s="322"/>
      <c r="C15" s="323" t="s">
        <v>17</v>
      </c>
      <c r="D15" s="324"/>
      <c r="E15" s="324"/>
      <c r="F15" s="324"/>
      <c r="G15" s="324"/>
      <c r="H15" s="324"/>
      <c r="I15" s="324"/>
      <c r="J15" s="324"/>
      <c r="K15" s="325"/>
      <c r="L15" s="316" t="s">
        <v>18</v>
      </c>
      <c r="M15" s="320"/>
      <c r="N15" s="320"/>
      <c r="O15" s="320"/>
      <c r="P15" s="320"/>
      <c r="Q15" s="317"/>
      <c r="R15" s="313" t="s">
        <v>19</v>
      </c>
      <c r="S15" s="314"/>
      <c r="T15" s="314"/>
      <c r="U15" s="314"/>
      <c r="V15" s="314"/>
      <c r="W15" s="314"/>
      <c r="X15" s="315"/>
      <c r="Y15" s="316" t="s">
        <v>20</v>
      </c>
      <c r="Z15" s="317"/>
      <c r="AA15" s="323" t="s">
        <v>21</v>
      </c>
      <c r="AB15" s="324"/>
      <c r="AC15" s="324"/>
      <c r="AD15" s="325"/>
    </row>
    <row r="16" spans="1:30" ht="9" customHeight="1" thickBot="1" x14ac:dyDescent="0.3">
      <c r="A16" s="59"/>
      <c r="B16" s="54"/>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73"/>
      <c r="AD16" s="74"/>
    </row>
    <row r="17" spans="1:41" s="76" customFormat="1" ht="37.5" customHeight="1" thickBot="1" x14ac:dyDescent="0.3">
      <c r="A17" s="321" t="s">
        <v>22</v>
      </c>
      <c r="B17" s="322"/>
      <c r="C17" s="327" t="s">
        <v>108</v>
      </c>
      <c r="D17" s="328"/>
      <c r="E17" s="328"/>
      <c r="F17" s="328"/>
      <c r="G17" s="328"/>
      <c r="H17" s="328"/>
      <c r="I17" s="328"/>
      <c r="J17" s="328"/>
      <c r="K17" s="328"/>
      <c r="L17" s="328"/>
      <c r="M17" s="328"/>
      <c r="N17" s="328"/>
      <c r="O17" s="328"/>
      <c r="P17" s="328"/>
      <c r="Q17" s="329"/>
      <c r="R17" s="316" t="s">
        <v>24</v>
      </c>
      <c r="S17" s="320"/>
      <c r="T17" s="320"/>
      <c r="U17" s="320"/>
      <c r="V17" s="317"/>
      <c r="W17" s="433">
        <v>1</v>
      </c>
      <c r="X17" s="434"/>
      <c r="Y17" s="320" t="s">
        <v>25</v>
      </c>
      <c r="Z17" s="320"/>
      <c r="AA17" s="320"/>
      <c r="AB17" s="317"/>
      <c r="AC17" s="396">
        <v>0.2</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16" t="s">
        <v>26</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17"/>
      <c r="AE19" s="83"/>
      <c r="AF19" s="83"/>
    </row>
    <row r="20" spans="1:41" ht="32.25" customHeight="1" thickBot="1" x14ac:dyDescent="0.3">
      <c r="A20" s="82"/>
      <c r="B20" s="60"/>
      <c r="C20" s="390" t="s">
        <v>27</v>
      </c>
      <c r="D20" s="391"/>
      <c r="E20" s="391"/>
      <c r="F20" s="391"/>
      <c r="G20" s="391"/>
      <c r="H20" s="391"/>
      <c r="I20" s="391"/>
      <c r="J20" s="391"/>
      <c r="K20" s="391"/>
      <c r="L20" s="391"/>
      <c r="M20" s="391"/>
      <c r="N20" s="391"/>
      <c r="O20" s="391"/>
      <c r="P20" s="392"/>
      <c r="Q20" s="387" t="s">
        <v>28</v>
      </c>
      <c r="R20" s="388"/>
      <c r="S20" s="388"/>
      <c r="T20" s="388"/>
      <c r="U20" s="388"/>
      <c r="V20" s="388"/>
      <c r="W20" s="388"/>
      <c r="X20" s="388"/>
      <c r="Y20" s="388"/>
      <c r="Z20" s="388"/>
      <c r="AA20" s="388"/>
      <c r="AB20" s="388"/>
      <c r="AC20" s="388"/>
      <c r="AD20" s="389"/>
      <c r="AE20" s="83"/>
      <c r="AF20" s="83"/>
    </row>
    <row r="21" spans="1:41" ht="32.25" customHeight="1" thickBot="1" x14ac:dyDescent="0.3">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5">
      <c r="A22" s="273" t="s">
        <v>43</v>
      </c>
      <c r="B22" s="278"/>
      <c r="C22" s="175"/>
      <c r="D22" s="173"/>
      <c r="E22" s="173"/>
      <c r="F22" s="173"/>
      <c r="G22" s="173"/>
      <c r="H22" s="173"/>
      <c r="I22" s="173"/>
      <c r="J22" s="173"/>
      <c r="K22" s="173"/>
      <c r="L22" s="173"/>
      <c r="M22" s="173"/>
      <c r="N22" s="173"/>
      <c r="O22" s="173">
        <f>SUM(C22:N22)</f>
        <v>0</v>
      </c>
      <c r="P22" s="176"/>
      <c r="Q22" s="218">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25">
      <c r="A23" s="274" t="s">
        <v>44</v>
      </c>
      <c r="B23" s="281"/>
      <c r="C23" s="170"/>
      <c r="D23" s="169"/>
      <c r="E23" s="169"/>
      <c r="F23" s="169"/>
      <c r="G23" s="169"/>
      <c r="H23" s="169"/>
      <c r="I23" s="169"/>
      <c r="J23" s="169"/>
      <c r="K23" s="169"/>
      <c r="L23" s="169"/>
      <c r="M23" s="169"/>
      <c r="N23" s="169"/>
      <c r="O23" s="169">
        <f>SUM(C23:N23)</f>
        <v>0</v>
      </c>
      <c r="P23" s="188" t="str">
        <f>IFERROR(O23/(SUMIF(C23:N23,"&gt;0",C22:N22))," ")</f>
        <v xml:space="preserve"> </v>
      </c>
      <c r="Q23" s="218">
        <v>613351250</v>
      </c>
      <c r="R23" s="220"/>
      <c r="S23" s="220"/>
      <c r="T23" s="220"/>
      <c r="U23" s="220"/>
      <c r="V23" s="220"/>
      <c r="W23" s="220"/>
      <c r="X23" s="220"/>
      <c r="Y23" s="220"/>
      <c r="Z23" s="220"/>
      <c r="AA23" s="220"/>
      <c r="AB23" s="220"/>
      <c r="AC23" s="169">
        <f>SUM(Q23:AB23)</f>
        <v>613351250</v>
      </c>
      <c r="AD23" s="178" t="str">
        <f>IFERROR(AC22/(SUMIF(Q22:AB22,"&gt;0",#REF!))," ")</f>
        <v xml:space="preserve"> </v>
      </c>
      <c r="AE23" s="3"/>
      <c r="AF23" s="3"/>
    </row>
    <row r="24" spans="1:41" ht="32.25" customHeight="1" x14ac:dyDescent="0.25">
      <c r="A24" s="274" t="s">
        <v>45</v>
      </c>
      <c r="B24" s="281"/>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3">
      <c r="A25" s="402" t="s">
        <v>46</v>
      </c>
      <c r="B25" s="403"/>
      <c r="C25" s="171"/>
      <c r="D25" s="172"/>
      <c r="E25" s="172"/>
      <c r="F25" s="172"/>
      <c r="G25" s="172"/>
      <c r="H25" s="172"/>
      <c r="I25" s="172"/>
      <c r="J25" s="172"/>
      <c r="K25" s="172"/>
      <c r="L25" s="172"/>
      <c r="M25" s="172"/>
      <c r="N25" s="172"/>
      <c r="O25" s="172">
        <f>SUM(C25:N25)</f>
        <v>0</v>
      </c>
      <c r="P25" s="177" t="str">
        <f>IFERROR(O25/(SUMIF(C25:N25,"&gt;0",C24:N24))," ")</f>
        <v xml:space="preserve"> </v>
      </c>
      <c r="Q25" s="171">
        <v>0</v>
      </c>
      <c r="R25" s="172"/>
      <c r="S25" s="172"/>
      <c r="T25" s="172"/>
      <c r="U25" s="172"/>
      <c r="V25" s="172"/>
      <c r="W25" s="172"/>
      <c r="X25" s="172"/>
      <c r="Y25" s="172"/>
      <c r="Z25" s="172"/>
      <c r="AA25" s="172"/>
      <c r="AB25" s="172"/>
      <c r="AC25" s="172">
        <f>SUM(Q25:AB25)</f>
        <v>0</v>
      </c>
      <c r="AD25" s="179" t="str">
        <f>IFERROR(AC25/(SUMIF(Q25:AB25,"&gt;0",Q24:AB24))," ")</f>
        <v xml:space="preserve"> </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4" t="s">
        <v>48</v>
      </c>
      <c r="B28" s="406" t="s">
        <v>49</v>
      </c>
      <c r="C28" s="407"/>
      <c r="D28" s="281" t="s">
        <v>50</v>
      </c>
      <c r="E28" s="282"/>
      <c r="F28" s="282"/>
      <c r="G28" s="282"/>
      <c r="H28" s="282"/>
      <c r="I28" s="282"/>
      <c r="J28" s="282"/>
      <c r="K28" s="282"/>
      <c r="L28" s="282"/>
      <c r="M28" s="282"/>
      <c r="N28" s="282"/>
      <c r="O28" s="408"/>
      <c r="P28" s="306" t="s">
        <v>41</v>
      </c>
      <c r="Q28" s="306" t="s">
        <v>51</v>
      </c>
      <c r="R28" s="306"/>
      <c r="S28" s="306"/>
      <c r="T28" s="306"/>
      <c r="U28" s="306"/>
      <c r="V28" s="306"/>
      <c r="W28" s="306"/>
      <c r="X28" s="306"/>
      <c r="Y28" s="306"/>
      <c r="Z28" s="306"/>
      <c r="AA28" s="306"/>
      <c r="AB28" s="306"/>
      <c r="AC28" s="306"/>
      <c r="AD28" s="308"/>
    </row>
    <row r="29" spans="1:41" ht="27" customHeight="1" x14ac:dyDescent="0.25">
      <c r="A29" s="405"/>
      <c r="B29" s="309"/>
      <c r="C29" s="311"/>
      <c r="D29" s="88" t="s">
        <v>29</v>
      </c>
      <c r="E29" s="88" t="s">
        <v>30</v>
      </c>
      <c r="F29" s="88" t="s">
        <v>31</v>
      </c>
      <c r="G29" s="88" t="s">
        <v>32</v>
      </c>
      <c r="H29" s="88" t="s">
        <v>33</v>
      </c>
      <c r="I29" s="88" t="s">
        <v>34</v>
      </c>
      <c r="J29" s="88" t="s">
        <v>35</v>
      </c>
      <c r="K29" s="88" t="s">
        <v>36</v>
      </c>
      <c r="L29" s="88" t="s">
        <v>37</v>
      </c>
      <c r="M29" s="88" t="s">
        <v>38</v>
      </c>
      <c r="N29" s="88" t="s">
        <v>39</v>
      </c>
      <c r="O29" s="88" t="s">
        <v>40</v>
      </c>
      <c r="P29" s="408"/>
      <c r="Q29" s="306"/>
      <c r="R29" s="306"/>
      <c r="S29" s="306"/>
      <c r="T29" s="306"/>
      <c r="U29" s="306"/>
      <c r="V29" s="306"/>
      <c r="W29" s="306"/>
      <c r="X29" s="306"/>
      <c r="Y29" s="306"/>
      <c r="Z29" s="306"/>
      <c r="AA29" s="306"/>
      <c r="AB29" s="306"/>
      <c r="AC29" s="306"/>
      <c r="AD29" s="308"/>
    </row>
    <row r="30" spans="1:41" ht="62.25" customHeight="1" thickBot="1" x14ac:dyDescent="0.3">
      <c r="A30" s="190" t="str">
        <f>C17</f>
        <v>5 - Acompañar el 100% la incorporación del enfoque de género y  la implementación de siete derechos de la PPMyEG</v>
      </c>
      <c r="B30" s="409" t="s">
        <v>52</v>
      </c>
      <c r="C30" s="41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1" t="s">
        <v>53</v>
      </c>
      <c r="R30" s="411"/>
      <c r="S30" s="411"/>
      <c r="T30" s="411"/>
      <c r="U30" s="411"/>
      <c r="V30" s="411"/>
      <c r="W30" s="411"/>
      <c r="X30" s="411"/>
      <c r="Y30" s="411"/>
      <c r="Z30" s="411"/>
      <c r="AA30" s="411"/>
      <c r="AB30" s="411"/>
      <c r="AC30" s="411"/>
      <c r="AD30" s="412"/>
    </row>
    <row r="31" spans="1:41" ht="45" customHeight="1" x14ac:dyDescent="0.25">
      <c r="A31" s="413" t="s">
        <v>54</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row>
    <row r="32" spans="1:41" ht="23.25" customHeight="1" x14ac:dyDescent="0.25">
      <c r="A32" s="274" t="s">
        <v>55</v>
      </c>
      <c r="B32" s="306" t="s">
        <v>56</v>
      </c>
      <c r="C32" s="306" t="s">
        <v>49</v>
      </c>
      <c r="D32" s="306" t="s">
        <v>57</v>
      </c>
      <c r="E32" s="306"/>
      <c r="F32" s="306"/>
      <c r="G32" s="306"/>
      <c r="H32" s="306"/>
      <c r="I32" s="306"/>
      <c r="J32" s="306"/>
      <c r="K32" s="306"/>
      <c r="L32" s="306"/>
      <c r="M32" s="306"/>
      <c r="N32" s="306"/>
      <c r="O32" s="306"/>
      <c r="P32" s="306"/>
      <c r="Q32" s="306" t="s">
        <v>58</v>
      </c>
      <c r="R32" s="306"/>
      <c r="S32" s="306"/>
      <c r="T32" s="306"/>
      <c r="U32" s="306"/>
      <c r="V32" s="306"/>
      <c r="W32" s="306"/>
      <c r="X32" s="306"/>
      <c r="Y32" s="306"/>
      <c r="Z32" s="306"/>
      <c r="AA32" s="306"/>
      <c r="AB32" s="306"/>
      <c r="AC32" s="306"/>
      <c r="AD32" s="308"/>
      <c r="AG32" s="87"/>
      <c r="AH32" s="87"/>
      <c r="AI32" s="87"/>
      <c r="AJ32" s="87"/>
      <c r="AK32" s="87"/>
      <c r="AL32" s="87"/>
      <c r="AM32" s="87"/>
      <c r="AN32" s="87"/>
      <c r="AO32" s="87"/>
    </row>
    <row r="33" spans="1:41" ht="23.25" customHeight="1" x14ac:dyDescent="0.25">
      <c r="A33" s="274"/>
      <c r="B33" s="306"/>
      <c r="C33" s="307"/>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09" t="s">
        <v>59</v>
      </c>
      <c r="R33" s="310"/>
      <c r="S33" s="310"/>
      <c r="T33" s="310"/>
      <c r="U33" s="310"/>
      <c r="V33" s="311"/>
      <c r="W33" s="309" t="s">
        <v>60</v>
      </c>
      <c r="X33" s="310"/>
      <c r="Y33" s="310"/>
      <c r="Z33" s="311"/>
      <c r="AA33" s="309" t="s">
        <v>61</v>
      </c>
      <c r="AB33" s="310"/>
      <c r="AC33" s="310"/>
      <c r="AD33" s="312"/>
      <c r="AG33" s="87"/>
      <c r="AH33" s="87"/>
      <c r="AI33" s="87"/>
      <c r="AJ33" s="87"/>
      <c r="AK33" s="87"/>
      <c r="AL33" s="87"/>
      <c r="AM33" s="87"/>
      <c r="AN33" s="87"/>
      <c r="AO33" s="87"/>
    </row>
    <row r="34" spans="1:41" ht="113.45" customHeight="1" x14ac:dyDescent="0.25">
      <c r="A34" s="284" t="str">
        <f>A30</f>
        <v>5 - Acompañar el 100% la incorporación del enfoque de género y  la implementación de siete derechos de la PPMyEG</v>
      </c>
      <c r="B34" s="286">
        <v>0.2</v>
      </c>
      <c r="C34" s="90" t="s">
        <v>62</v>
      </c>
      <c r="D34" s="156">
        <v>1</v>
      </c>
      <c r="E34" s="156">
        <v>1</v>
      </c>
      <c r="F34" s="156">
        <v>1</v>
      </c>
      <c r="G34" s="156">
        <v>1</v>
      </c>
      <c r="H34" s="156">
        <v>1</v>
      </c>
      <c r="I34" s="156">
        <v>1</v>
      </c>
      <c r="J34" s="156">
        <v>1</v>
      </c>
      <c r="K34" s="156">
        <v>1</v>
      </c>
      <c r="L34" s="156">
        <v>1</v>
      </c>
      <c r="M34" s="156">
        <v>1</v>
      </c>
      <c r="N34" s="156">
        <v>1</v>
      </c>
      <c r="O34" s="156">
        <v>1</v>
      </c>
      <c r="P34" s="156">
        <v>1</v>
      </c>
      <c r="Q34" s="439" t="s">
        <v>109</v>
      </c>
      <c r="R34" s="440"/>
      <c r="S34" s="440"/>
      <c r="T34" s="440"/>
      <c r="U34" s="440"/>
      <c r="V34" s="441"/>
      <c r="W34" s="445" t="s">
        <v>110</v>
      </c>
      <c r="X34" s="446"/>
      <c r="Y34" s="446"/>
      <c r="Z34" s="447"/>
      <c r="AA34" s="439" t="s">
        <v>111</v>
      </c>
      <c r="AB34" s="440"/>
      <c r="AC34" s="440"/>
      <c r="AD34" s="451"/>
      <c r="AG34" s="87"/>
      <c r="AH34" s="87"/>
      <c r="AI34" s="87"/>
      <c r="AJ34" s="87"/>
      <c r="AK34" s="87"/>
      <c r="AL34" s="87"/>
      <c r="AM34" s="87"/>
      <c r="AN34" s="87"/>
      <c r="AO34" s="87"/>
    </row>
    <row r="35" spans="1:41" ht="122.45" customHeight="1" thickBot="1" x14ac:dyDescent="0.3">
      <c r="A35" s="285"/>
      <c r="B35" s="287"/>
      <c r="C35" s="91" t="s">
        <v>66</v>
      </c>
      <c r="D35" s="234">
        <v>1</v>
      </c>
      <c r="E35" s="92"/>
      <c r="F35" s="92"/>
      <c r="G35" s="93"/>
      <c r="H35" s="93"/>
      <c r="I35" s="93"/>
      <c r="J35" s="93"/>
      <c r="K35" s="93"/>
      <c r="L35" s="93"/>
      <c r="M35" s="93"/>
      <c r="N35" s="93"/>
      <c r="O35" s="93"/>
      <c r="P35" s="157">
        <f>SUM(D35:O35)</f>
        <v>1</v>
      </c>
      <c r="Q35" s="442"/>
      <c r="R35" s="443"/>
      <c r="S35" s="443"/>
      <c r="T35" s="443"/>
      <c r="U35" s="443"/>
      <c r="V35" s="444"/>
      <c r="W35" s="448"/>
      <c r="X35" s="449"/>
      <c r="Y35" s="449"/>
      <c r="Z35" s="450"/>
      <c r="AA35" s="442"/>
      <c r="AB35" s="443"/>
      <c r="AC35" s="443"/>
      <c r="AD35" s="452"/>
      <c r="AE35" s="49"/>
      <c r="AG35" s="87"/>
      <c r="AH35" s="87"/>
      <c r="AI35" s="87"/>
      <c r="AJ35" s="87"/>
      <c r="AK35" s="87"/>
      <c r="AL35" s="87"/>
      <c r="AM35" s="87"/>
      <c r="AN35" s="87"/>
      <c r="AO35" s="87"/>
    </row>
    <row r="36" spans="1:41" ht="26.25" customHeight="1" x14ac:dyDescent="0.25">
      <c r="A36" s="273" t="s">
        <v>67</v>
      </c>
      <c r="B36" s="275" t="s">
        <v>68</v>
      </c>
      <c r="C36" s="277" t="s">
        <v>69</v>
      </c>
      <c r="D36" s="277"/>
      <c r="E36" s="277"/>
      <c r="F36" s="277"/>
      <c r="G36" s="277"/>
      <c r="H36" s="277"/>
      <c r="I36" s="277"/>
      <c r="J36" s="277"/>
      <c r="K36" s="277"/>
      <c r="L36" s="277"/>
      <c r="M36" s="277"/>
      <c r="N36" s="277"/>
      <c r="O36" s="277"/>
      <c r="P36" s="277"/>
      <c r="Q36" s="278" t="s">
        <v>70</v>
      </c>
      <c r="R36" s="279"/>
      <c r="S36" s="279"/>
      <c r="T36" s="279"/>
      <c r="U36" s="279"/>
      <c r="V36" s="279"/>
      <c r="W36" s="279"/>
      <c r="X36" s="279"/>
      <c r="Y36" s="279"/>
      <c r="Z36" s="279"/>
      <c r="AA36" s="279"/>
      <c r="AB36" s="279"/>
      <c r="AC36" s="279"/>
      <c r="AD36" s="280"/>
      <c r="AG36" s="87"/>
      <c r="AH36" s="87"/>
      <c r="AI36" s="87"/>
      <c r="AJ36" s="87"/>
      <c r="AK36" s="87"/>
      <c r="AL36" s="87"/>
      <c r="AM36" s="87"/>
      <c r="AN36" s="87"/>
      <c r="AO36" s="87"/>
    </row>
    <row r="37" spans="1:41" ht="26.25" customHeight="1" x14ac:dyDescent="0.25">
      <c r="A37" s="274"/>
      <c r="B37" s="27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1" t="s">
        <v>85</v>
      </c>
      <c r="R37" s="282"/>
      <c r="S37" s="282"/>
      <c r="T37" s="282"/>
      <c r="U37" s="282"/>
      <c r="V37" s="282"/>
      <c r="W37" s="282"/>
      <c r="X37" s="282"/>
      <c r="Y37" s="282"/>
      <c r="Z37" s="282"/>
      <c r="AA37" s="282"/>
      <c r="AB37" s="282"/>
      <c r="AC37" s="282"/>
      <c r="AD37" s="283"/>
      <c r="AG37" s="94"/>
      <c r="AH37" s="94"/>
      <c r="AI37" s="94"/>
      <c r="AJ37" s="94"/>
      <c r="AK37" s="94"/>
      <c r="AL37" s="94"/>
      <c r="AM37" s="94"/>
      <c r="AN37" s="94"/>
      <c r="AO37" s="94"/>
    </row>
    <row r="38" spans="1:41" ht="54" customHeight="1" x14ac:dyDescent="0.25">
      <c r="A38" s="435" t="s">
        <v>112</v>
      </c>
      <c r="B38" s="437">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248" t="s">
        <v>113</v>
      </c>
      <c r="R38" s="249"/>
      <c r="S38" s="249"/>
      <c r="T38" s="249"/>
      <c r="U38" s="249"/>
      <c r="V38" s="249"/>
      <c r="W38" s="249"/>
      <c r="X38" s="249"/>
      <c r="Y38" s="249"/>
      <c r="Z38" s="249"/>
      <c r="AA38" s="249"/>
      <c r="AB38" s="249"/>
      <c r="AC38" s="249"/>
      <c r="AD38" s="250"/>
      <c r="AE38" s="97"/>
      <c r="AG38" s="98"/>
      <c r="AH38" s="98"/>
      <c r="AI38" s="98"/>
      <c r="AJ38" s="98"/>
      <c r="AK38" s="98"/>
      <c r="AL38" s="98"/>
      <c r="AM38" s="98"/>
      <c r="AN38" s="98"/>
      <c r="AO38" s="98"/>
    </row>
    <row r="39" spans="1:41" ht="54" customHeight="1" x14ac:dyDescent="0.25">
      <c r="A39" s="436"/>
      <c r="B39" s="438"/>
      <c r="C39" s="99" t="s">
        <v>66</v>
      </c>
      <c r="D39" s="100">
        <v>0.05</v>
      </c>
      <c r="E39" s="100"/>
      <c r="F39" s="100"/>
      <c r="G39" s="100"/>
      <c r="H39" s="100"/>
      <c r="I39" s="100"/>
      <c r="J39" s="100"/>
      <c r="K39" s="100"/>
      <c r="L39" s="100"/>
      <c r="M39" s="100"/>
      <c r="N39" s="100"/>
      <c r="O39" s="100"/>
      <c r="P39" s="101">
        <f t="shared" si="0"/>
        <v>0.05</v>
      </c>
      <c r="Q39" s="251"/>
      <c r="R39" s="252"/>
      <c r="S39" s="252"/>
      <c r="T39" s="252"/>
      <c r="U39" s="252"/>
      <c r="V39" s="252"/>
      <c r="W39" s="252"/>
      <c r="X39" s="252"/>
      <c r="Y39" s="252"/>
      <c r="Z39" s="252"/>
      <c r="AA39" s="252"/>
      <c r="AB39" s="252"/>
      <c r="AC39" s="252"/>
      <c r="AD39" s="253"/>
      <c r="AE39" s="97"/>
    </row>
    <row r="40" spans="1:41" ht="54" customHeight="1" x14ac:dyDescent="0.25">
      <c r="A40" s="436" t="s">
        <v>114</v>
      </c>
      <c r="B40" s="437">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248" t="s">
        <v>115</v>
      </c>
      <c r="R40" s="249"/>
      <c r="S40" s="249"/>
      <c r="T40" s="249"/>
      <c r="U40" s="249"/>
      <c r="V40" s="249"/>
      <c r="W40" s="249"/>
      <c r="X40" s="249"/>
      <c r="Y40" s="249"/>
      <c r="Z40" s="249"/>
      <c r="AA40" s="249"/>
      <c r="AB40" s="249"/>
      <c r="AC40" s="249"/>
      <c r="AD40" s="250"/>
      <c r="AE40" s="97"/>
    </row>
    <row r="41" spans="1:41" ht="54" customHeight="1" x14ac:dyDescent="0.25">
      <c r="A41" s="436"/>
      <c r="B41" s="438"/>
      <c r="C41" s="99" t="s">
        <v>66</v>
      </c>
      <c r="D41" s="100">
        <v>0.05</v>
      </c>
      <c r="E41" s="100"/>
      <c r="F41" s="100"/>
      <c r="G41" s="100"/>
      <c r="H41" s="100"/>
      <c r="I41" s="100"/>
      <c r="J41" s="100"/>
      <c r="K41" s="100"/>
      <c r="L41" s="104"/>
      <c r="M41" s="104"/>
      <c r="N41" s="104"/>
      <c r="O41" s="104"/>
      <c r="P41" s="101">
        <f t="shared" si="0"/>
        <v>0.05</v>
      </c>
      <c r="Q41" s="251"/>
      <c r="R41" s="252"/>
      <c r="S41" s="252"/>
      <c r="T41" s="252"/>
      <c r="U41" s="252"/>
      <c r="V41" s="252"/>
      <c r="W41" s="252"/>
      <c r="X41" s="252"/>
      <c r="Y41" s="252"/>
      <c r="Z41" s="252"/>
      <c r="AA41" s="252"/>
      <c r="AB41" s="252"/>
      <c r="AC41" s="252"/>
      <c r="AD41" s="253"/>
      <c r="AE41" s="97"/>
    </row>
    <row r="42" spans="1:41" ht="66" customHeight="1" x14ac:dyDescent="0.25">
      <c r="A42" s="264" t="s">
        <v>116</v>
      </c>
      <c r="B42" s="437">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248" t="s">
        <v>117</v>
      </c>
      <c r="R42" s="249"/>
      <c r="S42" s="249"/>
      <c r="T42" s="249"/>
      <c r="U42" s="249"/>
      <c r="V42" s="249"/>
      <c r="W42" s="249"/>
      <c r="X42" s="249"/>
      <c r="Y42" s="249"/>
      <c r="Z42" s="249"/>
      <c r="AA42" s="249"/>
      <c r="AB42" s="249"/>
      <c r="AC42" s="249"/>
      <c r="AD42" s="250"/>
      <c r="AE42" s="97"/>
    </row>
    <row r="43" spans="1:41" ht="66" customHeight="1" x14ac:dyDescent="0.25">
      <c r="A43" s="244"/>
      <c r="B43" s="438"/>
      <c r="C43" s="99" t="s">
        <v>66</v>
      </c>
      <c r="D43" s="100">
        <v>0.02</v>
      </c>
      <c r="E43" s="100"/>
      <c r="F43" s="100"/>
      <c r="G43" s="100"/>
      <c r="H43" s="100"/>
      <c r="I43" s="100"/>
      <c r="J43" s="100"/>
      <c r="K43" s="100"/>
      <c r="L43" s="104"/>
      <c r="M43" s="104"/>
      <c r="N43" s="104"/>
      <c r="O43" s="104"/>
      <c r="P43" s="101">
        <f t="shared" si="0"/>
        <v>0.02</v>
      </c>
      <c r="Q43" s="251"/>
      <c r="R43" s="252"/>
      <c r="S43" s="252"/>
      <c r="T43" s="252"/>
      <c r="U43" s="252"/>
      <c r="V43" s="252"/>
      <c r="W43" s="252"/>
      <c r="X43" s="252"/>
      <c r="Y43" s="252"/>
      <c r="Z43" s="252"/>
      <c r="AA43" s="252"/>
      <c r="AB43" s="252"/>
      <c r="AC43" s="252"/>
      <c r="AD43" s="253"/>
      <c r="AE43" s="97"/>
    </row>
    <row r="44" spans="1:41" ht="54" customHeight="1" x14ac:dyDescent="0.25">
      <c r="A44" s="453" t="s">
        <v>118</v>
      </c>
      <c r="B44" s="437">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248" t="s">
        <v>89</v>
      </c>
      <c r="R44" s="249"/>
      <c r="S44" s="249"/>
      <c r="T44" s="249"/>
      <c r="U44" s="249"/>
      <c r="V44" s="249"/>
      <c r="W44" s="249"/>
      <c r="X44" s="249"/>
      <c r="Y44" s="249"/>
      <c r="Z44" s="249"/>
      <c r="AA44" s="249"/>
      <c r="AB44" s="249"/>
      <c r="AC44" s="249"/>
      <c r="AD44" s="250"/>
      <c r="AE44" s="97"/>
    </row>
    <row r="45" spans="1:41" ht="54" customHeight="1" thickBot="1" x14ac:dyDescent="0.3">
      <c r="A45" s="454"/>
      <c r="B45" s="438"/>
      <c r="C45" s="91" t="s">
        <v>66</v>
      </c>
      <c r="D45" s="105">
        <v>0</v>
      </c>
      <c r="E45" s="105"/>
      <c r="F45" s="105"/>
      <c r="G45" s="105"/>
      <c r="H45" s="105"/>
      <c r="I45" s="105"/>
      <c r="J45" s="105"/>
      <c r="K45" s="105"/>
      <c r="L45" s="106"/>
      <c r="M45" s="106"/>
      <c r="N45" s="106"/>
      <c r="O45" s="106"/>
      <c r="P45" s="107">
        <f t="shared" si="0"/>
        <v>0</v>
      </c>
      <c r="Q45" s="455"/>
      <c r="R45" s="456"/>
      <c r="S45" s="456"/>
      <c r="T45" s="456"/>
      <c r="U45" s="456"/>
      <c r="V45" s="456"/>
      <c r="W45" s="456"/>
      <c r="X45" s="456"/>
      <c r="Y45" s="456"/>
      <c r="Z45" s="456"/>
      <c r="AA45" s="456"/>
      <c r="AB45" s="456"/>
      <c r="AC45" s="456"/>
      <c r="AD45" s="457"/>
      <c r="AE45" s="97"/>
    </row>
    <row r="46" spans="1:41" x14ac:dyDescent="0.25">
      <c r="A46" s="50" t="s">
        <v>96</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5"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330"/>
      <c r="B1" s="333" t="s">
        <v>0</v>
      </c>
      <c r="C1" s="334"/>
      <c r="D1" s="334"/>
      <c r="E1" s="334"/>
      <c r="F1" s="334"/>
      <c r="G1" s="334"/>
      <c r="H1" s="334"/>
      <c r="I1" s="334"/>
      <c r="J1" s="334"/>
      <c r="K1" s="334"/>
      <c r="L1" s="334"/>
      <c r="M1" s="334"/>
      <c r="N1" s="334"/>
      <c r="O1" s="334"/>
      <c r="P1" s="334"/>
      <c r="Q1" s="334"/>
      <c r="R1" s="334"/>
      <c r="S1" s="334"/>
      <c r="T1" s="334"/>
      <c r="U1" s="334"/>
      <c r="V1" s="334"/>
      <c r="W1" s="334"/>
      <c r="X1" s="334"/>
      <c r="Y1" s="335"/>
      <c r="Z1" s="336" t="s">
        <v>1</v>
      </c>
      <c r="AA1" s="337"/>
      <c r="AB1" s="338"/>
    </row>
    <row r="2" spans="1:28" ht="30.75" customHeight="1" x14ac:dyDescent="0.25">
      <c r="A2" s="331"/>
      <c r="B2" s="339" t="s">
        <v>2</v>
      </c>
      <c r="C2" s="340"/>
      <c r="D2" s="340"/>
      <c r="E2" s="340"/>
      <c r="F2" s="340"/>
      <c r="G2" s="340"/>
      <c r="H2" s="340"/>
      <c r="I2" s="340"/>
      <c r="J2" s="340"/>
      <c r="K2" s="340"/>
      <c r="L2" s="340"/>
      <c r="M2" s="340"/>
      <c r="N2" s="340"/>
      <c r="O2" s="340"/>
      <c r="P2" s="340"/>
      <c r="Q2" s="340"/>
      <c r="R2" s="340"/>
      <c r="S2" s="340"/>
      <c r="T2" s="340"/>
      <c r="U2" s="340"/>
      <c r="V2" s="340"/>
      <c r="W2" s="340"/>
      <c r="X2" s="340"/>
      <c r="Y2" s="341"/>
      <c r="Z2" s="513" t="s">
        <v>119</v>
      </c>
      <c r="AA2" s="514"/>
      <c r="AB2" s="515"/>
    </row>
    <row r="3" spans="1:28" ht="24" customHeight="1" x14ac:dyDescent="0.25">
      <c r="A3" s="331"/>
      <c r="B3" s="345" t="s">
        <v>4</v>
      </c>
      <c r="C3" s="346"/>
      <c r="D3" s="346"/>
      <c r="E3" s="346"/>
      <c r="F3" s="346"/>
      <c r="G3" s="346"/>
      <c r="H3" s="346"/>
      <c r="I3" s="346"/>
      <c r="J3" s="346"/>
      <c r="K3" s="346"/>
      <c r="L3" s="346"/>
      <c r="M3" s="346"/>
      <c r="N3" s="346"/>
      <c r="O3" s="346"/>
      <c r="P3" s="346"/>
      <c r="Q3" s="346"/>
      <c r="R3" s="346"/>
      <c r="S3" s="346"/>
      <c r="T3" s="346"/>
      <c r="U3" s="346"/>
      <c r="V3" s="346"/>
      <c r="W3" s="346"/>
      <c r="X3" s="346"/>
      <c r="Y3" s="347"/>
      <c r="Z3" s="513" t="s">
        <v>120</v>
      </c>
      <c r="AA3" s="514"/>
      <c r="AB3" s="515"/>
    </row>
    <row r="4" spans="1:28" ht="15.75" customHeight="1" thickBot="1" x14ac:dyDescent="0.3">
      <c r="A4" s="332"/>
      <c r="B4" s="348"/>
      <c r="C4" s="349"/>
      <c r="D4" s="349"/>
      <c r="E4" s="349"/>
      <c r="F4" s="349"/>
      <c r="G4" s="349"/>
      <c r="H4" s="349"/>
      <c r="I4" s="349"/>
      <c r="J4" s="349"/>
      <c r="K4" s="349"/>
      <c r="L4" s="349"/>
      <c r="M4" s="349"/>
      <c r="N4" s="349"/>
      <c r="O4" s="349"/>
      <c r="P4" s="349"/>
      <c r="Q4" s="349"/>
      <c r="R4" s="349"/>
      <c r="S4" s="349"/>
      <c r="T4" s="349"/>
      <c r="U4" s="349"/>
      <c r="V4" s="349"/>
      <c r="W4" s="349"/>
      <c r="X4" s="349"/>
      <c r="Y4" s="350"/>
      <c r="Z4" s="351" t="s">
        <v>6</v>
      </c>
      <c r="AA4" s="352"/>
      <c r="AB4" s="353"/>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54" t="s">
        <v>14</v>
      </c>
      <c r="B7" s="355"/>
      <c r="C7" s="363"/>
      <c r="D7" s="364"/>
      <c r="E7" s="364"/>
      <c r="F7" s="364"/>
      <c r="G7" s="364"/>
      <c r="H7" s="364"/>
      <c r="I7" s="364"/>
      <c r="J7" s="364"/>
      <c r="K7" s="365"/>
      <c r="L7" s="62"/>
      <c r="M7" s="63"/>
      <c r="N7" s="63"/>
      <c r="O7" s="63"/>
      <c r="P7" s="63"/>
      <c r="Q7" s="64"/>
      <c r="R7" s="463" t="s">
        <v>8</v>
      </c>
      <c r="S7" s="516"/>
      <c r="T7" s="464"/>
      <c r="U7" s="462" t="s">
        <v>121</v>
      </c>
      <c r="V7" s="370"/>
      <c r="W7" s="463" t="s">
        <v>9</v>
      </c>
      <c r="X7" s="464"/>
      <c r="Y7" s="385" t="s">
        <v>10</v>
      </c>
      <c r="Z7" s="386"/>
      <c r="AA7" s="375"/>
      <c r="AB7" s="376"/>
    </row>
    <row r="8" spans="1:28" ht="15" customHeight="1" x14ac:dyDescent="0.25">
      <c r="A8" s="356"/>
      <c r="B8" s="357"/>
      <c r="C8" s="345"/>
      <c r="D8" s="346"/>
      <c r="E8" s="346"/>
      <c r="F8" s="346"/>
      <c r="G8" s="346"/>
      <c r="H8" s="346"/>
      <c r="I8" s="346"/>
      <c r="J8" s="346"/>
      <c r="K8" s="347"/>
      <c r="L8" s="62"/>
      <c r="M8" s="63"/>
      <c r="N8" s="63"/>
      <c r="O8" s="63"/>
      <c r="P8" s="63"/>
      <c r="Q8" s="64"/>
      <c r="R8" s="387"/>
      <c r="S8" s="388"/>
      <c r="T8" s="389"/>
      <c r="U8" s="371"/>
      <c r="V8" s="372"/>
      <c r="W8" s="387"/>
      <c r="X8" s="389"/>
      <c r="Y8" s="377" t="s">
        <v>12</v>
      </c>
      <c r="Z8" s="378"/>
      <c r="AA8" s="379"/>
      <c r="AB8" s="380"/>
    </row>
    <row r="9" spans="1:28" ht="15" customHeight="1" thickBot="1" x14ac:dyDescent="0.3">
      <c r="A9" s="358"/>
      <c r="B9" s="359"/>
      <c r="C9" s="348"/>
      <c r="D9" s="349"/>
      <c r="E9" s="349"/>
      <c r="F9" s="349"/>
      <c r="G9" s="349"/>
      <c r="H9" s="349"/>
      <c r="I9" s="349"/>
      <c r="J9" s="349"/>
      <c r="K9" s="350"/>
      <c r="L9" s="62"/>
      <c r="M9" s="63"/>
      <c r="N9" s="63"/>
      <c r="O9" s="63"/>
      <c r="P9" s="63"/>
      <c r="Q9" s="64"/>
      <c r="R9" s="390"/>
      <c r="S9" s="391"/>
      <c r="T9" s="392"/>
      <c r="U9" s="373"/>
      <c r="V9" s="374"/>
      <c r="W9" s="390"/>
      <c r="X9" s="392"/>
      <c r="Y9" s="381" t="s">
        <v>13</v>
      </c>
      <c r="Z9" s="382"/>
      <c r="AA9" s="383"/>
      <c r="AB9" s="384"/>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21" t="s">
        <v>16</v>
      </c>
      <c r="B11" s="322"/>
      <c r="C11" s="465"/>
      <c r="D11" s="466"/>
      <c r="E11" s="466"/>
      <c r="F11" s="466"/>
      <c r="G11" s="466"/>
      <c r="H11" s="466"/>
      <c r="I11" s="466"/>
      <c r="J11" s="466"/>
      <c r="K11" s="467"/>
      <c r="L11" s="72"/>
      <c r="M11" s="316" t="s">
        <v>18</v>
      </c>
      <c r="N11" s="320"/>
      <c r="O11" s="320"/>
      <c r="P11" s="320"/>
      <c r="Q11" s="317"/>
      <c r="R11" s="313"/>
      <c r="S11" s="314"/>
      <c r="T11" s="314"/>
      <c r="U11" s="314"/>
      <c r="V11" s="315"/>
      <c r="W11" s="316" t="s">
        <v>20</v>
      </c>
      <c r="X11" s="317"/>
      <c r="Y11" s="323"/>
      <c r="Z11" s="324"/>
      <c r="AA11" s="324"/>
      <c r="AB11" s="325"/>
    </row>
    <row r="12" spans="1:28" ht="9" customHeight="1" thickBot="1" x14ac:dyDescent="0.3">
      <c r="A12" s="59"/>
      <c r="B12" s="54"/>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73"/>
      <c r="AB12" s="74"/>
    </row>
    <row r="13" spans="1:28" s="76" customFormat="1" ht="37.5" customHeight="1" thickBot="1" x14ac:dyDescent="0.3">
      <c r="A13" s="321" t="s">
        <v>22</v>
      </c>
      <c r="B13" s="322"/>
      <c r="C13" s="327"/>
      <c r="D13" s="328"/>
      <c r="E13" s="328"/>
      <c r="F13" s="328"/>
      <c r="G13" s="328"/>
      <c r="H13" s="328"/>
      <c r="I13" s="328"/>
      <c r="J13" s="328"/>
      <c r="K13" s="328"/>
      <c r="L13" s="328"/>
      <c r="M13" s="328"/>
      <c r="N13" s="328"/>
      <c r="O13" s="328"/>
      <c r="P13" s="328"/>
      <c r="Q13" s="329"/>
      <c r="R13" s="54"/>
      <c r="S13" s="486" t="s">
        <v>122</v>
      </c>
      <c r="T13" s="486"/>
      <c r="U13" s="75"/>
      <c r="V13" s="498" t="s">
        <v>25</v>
      </c>
      <c r="W13" s="486"/>
      <c r="X13" s="486"/>
      <c r="Y13" s="486"/>
      <c r="Z13" s="54"/>
      <c r="AA13" s="396"/>
      <c r="AB13" s="397"/>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54" t="s">
        <v>7</v>
      </c>
      <c r="B15" s="355"/>
      <c r="C15" s="508" t="s">
        <v>123</v>
      </c>
      <c r="D15" s="80"/>
      <c r="E15" s="80"/>
      <c r="F15" s="80"/>
      <c r="G15" s="80"/>
      <c r="H15" s="80"/>
      <c r="I15" s="80"/>
      <c r="J15" s="70"/>
      <c r="K15" s="81"/>
      <c r="L15" s="70"/>
      <c r="M15" s="60"/>
      <c r="N15" s="60"/>
      <c r="O15" s="60"/>
      <c r="P15" s="60"/>
      <c r="Q15" s="499" t="s">
        <v>26</v>
      </c>
      <c r="R15" s="500"/>
      <c r="S15" s="500"/>
      <c r="T15" s="500"/>
      <c r="U15" s="500"/>
      <c r="V15" s="500"/>
      <c r="W15" s="500"/>
      <c r="X15" s="500"/>
      <c r="Y15" s="500"/>
      <c r="Z15" s="500"/>
      <c r="AA15" s="500"/>
      <c r="AB15" s="501"/>
    </row>
    <row r="16" spans="1:28" ht="35.25" customHeight="1" thickBot="1" x14ac:dyDescent="0.3">
      <c r="A16" s="358"/>
      <c r="B16" s="359"/>
      <c r="C16" s="509"/>
      <c r="D16" s="80"/>
      <c r="E16" s="80"/>
      <c r="F16" s="80"/>
      <c r="G16" s="80"/>
      <c r="H16" s="80"/>
      <c r="I16" s="80"/>
      <c r="J16" s="70"/>
      <c r="K16" s="70"/>
      <c r="L16" s="70"/>
      <c r="M16" s="60"/>
      <c r="N16" s="60"/>
      <c r="O16" s="60"/>
      <c r="P16" s="60"/>
      <c r="Q16" s="495" t="s">
        <v>124</v>
      </c>
      <c r="R16" s="460"/>
      <c r="S16" s="460"/>
      <c r="T16" s="460"/>
      <c r="U16" s="460"/>
      <c r="V16" s="496"/>
      <c r="W16" s="459" t="s">
        <v>125</v>
      </c>
      <c r="X16" s="460"/>
      <c r="Y16" s="460"/>
      <c r="Z16" s="460"/>
      <c r="AA16" s="460"/>
      <c r="AB16" s="461"/>
    </row>
    <row r="17" spans="1:39" ht="27" customHeight="1" x14ac:dyDescent="0.25">
      <c r="A17" s="82"/>
      <c r="B17" s="60"/>
      <c r="C17" s="60"/>
      <c r="D17" s="80"/>
      <c r="E17" s="80"/>
      <c r="F17" s="80"/>
      <c r="G17" s="80"/>
      <c r="H17" s="80"/>
      <c r="I17" s="80"/>
      <c r="J17" s="80"/>
      <c r="K17" s="80"/>
      <c r="L17" s="80"/>
      <c r="M17" s="60"/>
      <c r="N17" s="60"/>
      <c r="O17" s="60"/>
      <c r="P17" s="60"/>
      <c r="Q17" s="471" t="s">
        <v>126</v>
      </c>
      <c r="R17" s="472"/>
      <c r="S17" s="473"/>
      <c r="T17" s="477" t="s">
        <v>127</v>
      </c>
      <c r="U17" s="478"/>
      <c r="V17" s="479"/>
      <c r="W17" s="517" t="s">
        <v>126</v>
      </c>
      <c r="X17" s="473"/>
      <c r="Y17" s="517" t="s">
        <v>128</v>
      </c>
      <c r="Z17" s="473"/>
      <c r="AA17" s="477" t="s">
        <v>129</v>
      </c>
      <c r="AB17" s="518"/>
      <c r="AC17" s="83"/>
      <c r="AD17" s="83"/>
    </row>
    <row r="18" spans="1:39" ht="27" customHeight="1" x14ac:dyDescent="0.25">
      <c r="A18" s="82"/>
      <c r="B18" s="60"/>
      <c r="C18" s="60"/>
      <c r="D18" s="80"/>
      <c r="E18" s="80"/>
      <c r="F18" s="80"/>
      <c r="G18" s="80"/>
      <c r="H18" s="80"/>
      <c r="I18" s="80"/>
      <c r="J18" s="80"/>
      <c r="K18" s="80"/>
      <c r="L18" s="80"/>
      <c r="M18" s="60"/>
      <c r="N18" s="60"/>
      <c r="O18" s="60"/>
      <c r="P18" s="60"/>
      <c r="Q18" s="158"/>
      <c r="R18" s="159"/>
      <c r="S18" s="160"/>
      <c r="T18" s="477"/>
      <c r="U18" s="478"/>
      <c r="V18" s="479"/>
      <c r="W18" s="136"/>
      <c r="X18" s="137"/>
      <c r="Y18" s="136"/>
      <c r="Z18" s="137"/>
      <c r="AA18" s="138"/>
      <c r="AB18" s="139"/>
      <c r="AC18" s="83"/>
      <c r="AD18" s="83"/>
    </row>
    <row r="19" spans="1:39" ht="18" customHeight="1" thickBot="1" x14ac:dyDescent="0.3">
      <c r="A19" s="59"/>
      <c r="B19" s="54"/>
      <c r="C19" s="80"/>
      <c r="D19" s="80"/>
      <c r="E19" s="80"/>
      <c r="F19" s="80"/>
      <c r="G19" s="84"/>
      <c r="H19" s="84"/>
      <c r="I19" s="84"/>
      <c r="J19" s="84"/>
      <c r="K19" s="84"/>
      <c r="L19" s="84"/>
      <c r="M19" s="80"/>
      <c r="N19" s="80"/>
      <c r="O19" s="80"/>
      <c r="P19" s="80"/>
      <c r="Q19" s="468"/>
      <c r="R19" s="469"/>
      <c r="S19" s="470"/>
      <c r="T19" s="476"/>
      <c r="U19" s="469"/>
      <c r="V19" s="470"/>
      <c r="W19" s="502"/>
      <c r="X19" s="503"/>
      <c r="Y19" s="519"/>
      <c r="Z19" s="520"/>
      <c r="AA19" s="474"/>
      <c r="AB19" s="475"/>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8" t="s">
        <v>47</v>
      </c>
      <c r="B21" s="399"/>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1"/>
    </row>
    <row r="22" spans="1:39" ht="15" customHeight="1" x14ac:dyDescent="0.25">
      <c r="A22" s="404" t="s">
        <v>48</v>
      </c>
      <c r="B22" s="406" t="s">
        <v>49</v>
      </c>
      <c r="C22" s="407"/>
      <c r="D22" s="281" t="s">
        <v>130</v>
      </c>
      <c r="E22" s="282"/>
      <c r="F22" s="282"/>
      <c r="G22" s="282"/>
      <c r="H22" s="282"/>
      <c r="I22" s="282"/>
      <c r="J22" s="282"/>
      <c r="K22" s="282"/>
      <c r="L22" s="282"/>
      <c r="M22" s="282"/>
      <c r="N22" s="282"/>
      <c r="O22" s="408"/>
      <c r="P22" s="306" t="s">
        <v>41</v>
      </c>
      <c r="Q22" s="306" t="s">
        <v>51</v>
      </c>
      <c r="R22" s="306"/>
      <c r="S22" s="306"/>
      <c r="T22" s="306"/>
      <c r="U22" s="306"/>
      <c r="V22" s="306"/>
      <c r="W22" s="306"/>
      <c r="X22" s="306"/>
      <c r="Y22" s="306"/>
      <c r="Z22" s="306"/>
      <c r="AA22" s="306"/>
      <c r="AB22" s="308"/>
    </row>
    <row r="23" spans="1:39" ht="27" customHeight="1" x14ac:dyDescent="0.25">
      <c r="A23" s="405"/>
      <c r="B23" s="309"/>
      <c r="C23" s="311"/>
      <c r="D23" s="88" t="s">
        <v>29</v>
      </c>
      <c r="E23" s="88" t="s">
        <v>30</v>
      </c>
      <c r="F23" s="88" t="s">
        <v>31</v>
      </c>
      <c r="G23" s="88" t="s">
        <v>32</v>
      </c>
      <c r="H23" s="88" t="s">
        <v>33</v>
      </c>
      <c r="I23" s="88" t="s">
        <v>34</v>
      </c>
      <c r="J23" s="88" t="s">
        <v>35</v>
      </c>
      <c r="K23" s="88" t="s">
        <v>36</v>
      </c>
      <c r="L23" s="88" t="s">
        <v>37</v>
      </c>
      <c r="M23" s="88" t="s">
        <v>38</v>
      </c>
      <c r="N23" s="88" t="s">
        <v>39</v>
      </c>
      <c r="O23" s="88" t="s">
        <v>40</v>
      </c>
      <c r="P23" s="408"/>
      <c r="Q23" s="306"/>
      <c r="R23" s="306"/>
      <c r="S23" s="306"/>
      <c r="T23" s="306"/>
      <c r="U23" s="306"/>
      <c r="V23" s="306"/>
      <c r="W23" s="306"/>
      <c r="X23" s="306"/>
      <c r="Y23" s="306"/>
      <c r="Z23" s="306"/>
      <c r="AA23" s="306"/>
      <c r="AB23" s="308"/>
    </row>
    <row r="24" spans="1:39" ht="42" customHeight="1" thickBot="1" x14ac:dyDescent="0.3">
      <c r="A24" s="85"/>
      <c r="B24" s="409"/>
      <c r="C24" s="410"/>
      <c r="D24" s="89"/>
      <c r="E24" s="89"/>
      <c r="F24" s="89"/>
      <c r="G24" s="89"/>
      <c r="H24" s="89"/>
      <c r="I24" s="89"/>
      <c r="J24" s="89"/>
      <c r="K24" s="89"/>
      <c r="L24" s="89"/>
      <c r="M24" s="89"/>
      <c r="N24" s="89"/>
      <c r="O24" s="89"/>
      <c r="P24" s="86">
        <f>SUM(D24:O24)</f>
        <v>0</v>
      </c>
      <c r="Q24" s="523" t="s">
        <v>131</v>
      </c>
      <c r="R24" s="523"/>
      <c r="S24" s="523"/>
      <c r="T24" s="523"/>
      <c r="U24" s="523"/>
      <c r="V24" s="523"/>
      <c r="W24" s="523"/>
      <c r="X24" s="523"/>
      <c r="Y24" s="523"/>
      <c r="Z24" s="523"/>
      <c r="AA24" s="523"/>
      <c r="AB24" s="524"/>
    </row>
    <row r="25" spans="1:39" ht="22.5" customHeight="1" x14ac:dyDescent="0.25">
      <c r="A25" s="413" t="s">
        <v>54</v>
      </c>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5"/>
    </row>
    <row r="26" spans="1:39" ht="23.25" customHeight="1" x14ac:dyDescent="0.25">
      <c r="A26" s="274" t="s">
        <v>55</v>
      </c>
      <c r="B26" s="306" t="s">
        <v>56</v>
      </c>
      <c r="C26" s="306" t="s">
        <v>49</v>
      </c>
      <c r="D26" s="306" t="s">
        <v>57</v>
      </c>
      <c r="E26" s="306"/>
      <c r="F26" s="306"/>
      <c r="G26" s="306"/>
      <c r="H26" s="306"/>
      <c r="I26" s="306"/>
      <c r="J26" s="306"/>
      <c r="K26" s="306"/>
      <c r="L26" s="306"/>
      <c r="M26" s="306"/>
      <c r="N26" s="306"/>
      <c r="O26" s="306"/>
      <c r="P26" s="306"/>
      <c r="Q26" s="306" t="s">
        <v>58</v>
      </c>
      <c r="R26" s="306"/>
      <c r="S26" s="306"/>
      <c r="T26" s="306"/>
      <c r="U26" s="306"/>
      <c r="V26" s="306"/>
      <c r="W26" s="306"/>
      <c r="X26" s="306"/>
      <c r="Y26" s="306"/>
      <c r="Z26" s="306"/>
      <c r="AA26" s="306"/>
      <c r="AB26" s="308"/>
      <c r="AE26" s="87"/>
      <c r="AF26" s="87"/>
      <c r="AG26" s="87"/>
      <c r="AH26" s="87"/>
      <c r="AI26" s="87"/>
      <c r="AJ26" s="87"/>
      <c r="AK26" s="87"/>
      <c r="AL26" s="87"/>
      <c r="AM26" s="87"/>
    </row>
    <row r="27" spans="1:39" ht="23.25" customHeight="1" x14ac:dyDescent="0.25">
      <c r="A27" s="274"/>
      <c r="B27" s="306"/>
      <c r="C27" s="307"/>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309" t="s">
        <v>59</v>
      </c>
      <c r="R27" s="310"/>
      <c r="S27" s="310"/>
      <c r="T27" s="311"/>
      <c r="U27" s="309" t="s">
        <v>60</v>
      </c>
      <c r="V27" s="310"/>
      <c r="W27" s="310"/>
      <c r="X27" s="311"/>
      <c r="Y27" s="309" t="s">
        <v>61</v>
      </c>
      <c r="Z27" s="310"/>
      <c r="AA27" s="310"/>
      <c r="AB27" s="312"/>
      <c r="AE27" s="87"/>
      <c r="AF27" s="87"/>
      <c r="AG27" s="87"/>
      <c r="AH27" s="87"/>
      <c r="AI27" s="87"/>
      <c r="AJ27" s="87"/>
      <c r="AK27" s="87"/>
      <c r="AL27" s="87"/>
      <c r="AM27" s="87"/>
    </row>
    <row r="28" spans="1:39" ht="33" customHeight="1" x14ac:dyDescent="0.25">
      <c r="A28" s="521"/>
      <c r="B28" s="458"/>
      <c r="C28" s="90" t="s">
        <v>62</v>
      </c>
      <c r="D28" s="89"/>
      <c r="E28" s="89"/>
      <c r="F28" s="89"/>
      <c r="G28" s="89"/>
      <c r="H28" s="89"/>
      <c r="I28" s="89"/>
      <c r="J28" s="89"/>
      <c r="K28" s="89"/>
      <c r="L28" s="89"/>
      <c r="M28" s="89"/>
      <c r="N28" s="89"/>
      <c r="O28" s="89"/>
      <c r="P28" s="156">
        <f>SUM(D28:O28)</f>
        <v>0</v>
      </c>
      <c r="Q28" s="487" t="s">
        <v>132</v>
      </c>
      <c r="R28" s="488"/>
      <c r="S28" s="488"/>
      <c r="T28" s="489"/>
      <c r="U28" s="487" t="s">
        <v>133</v>
      </c>
      <c r="V28" s="488"/>
      <c r="W28" s="488"/>
      <c r="X28" s="489"/>
      <c r="Y28" s="487" t="s">
        <v>134</v>
      </c>
      <c r="Z28" s="488"/>
      <c r="AA28" s="488"/>
      <c r="AB28" s="493"/>
      <c r="AE28" s="87"/>
      <c r="AF28" s="87"/>
      <c r="AG28" s="87"/>
      <c r="AH28" s="87"/>
      <c r="AI28" s="87"/>
      <c r="AJ28" s="87"/>
      <c r="AK28" s="87"/>
      <c r="AL28" s="87"/>
      <c r="AM28" s="87"/>
    </row>
    <row r="29" spans="1:39" ht="34.5" customHeight="1" thickBot="1" x14ac:dyDescent="0.3">
      <c r="A29" s="522"/>
      <c r="B29" s="287"/>
      <c r="C29" s="91" t="s">
        <v>66</v>
      </c>
      <c r="D29" s="92"/>
      <c r="E29" s="92"/>
      <c r="F29" s="92"/>
      <c r="G29" s="93"/>
      <c r="H29" s="93"/>
      <c r="I29" s="93"/>
      <c r="J29" s="93"/>
      <c r="K29" s="93"/>
      <c r="L29" s="93"/>
      <c r="M29" s="93"/>
      <c r="N29" s="93"/>
      <c r="O29" s="93"/>
      <c r="P29" s="157">
        <f>SUM(D29:O29)</f>
        <v>0</v>
      </c>
      <c r="Q29" s="490"/>
      <c r="R29" s="491"/>
      <c r="S29" s="491"/>
      <c r="T29" s="492"/>
      <c r="U29" s="490"/>
      <c r="V29" s="491"/>
      <c r="W29" s="491"/>
      <c r="X29" s="492"/>
      <c r="Y29" s="490"/>
      <c r="Z29" s="491"/>
      <c r="AA29" s="491"/>
      <c r="AB29" s="494"/>
      <c r="AC29" s="49"/>
      <c r="AE29" s="87"/>
      <c r="AF29" s="87"/>
      <c r="AG29" s="87"/>
      <c r="AH29" s="87"/>
      <c r="AI29" s="87"/>
      <c r="AJ29" s="87"/>
      <c r="AK29" s="87"/>
      <c r="AL29" s="87"/>
      <c r="AM29" s="87"/>
    </row>
    <row r="30" spans="1:39" ht="26.25" customHeight="1" x14ac:dyDescent="0.25">
      <c r="A30" s="273" t="s">
        <v>67</v>
      </c>
      <c r="B30" s="275" t="s">
        <v>68</v>
      </c>
      <c r="C30" s="277" t="s">
        <v>69</v>
      </c>
      <c r="D30" s="277"/>
      <c r="E30" s="277"/>
      <c r="F30" s="277"/>
      <c r="G30" s="277"/>
      <c r="H30" s="277"/>
      <c r="I30" s="277"/>
      <c r="J30" s="277"/>
      <c r="K30" s="277"/>
      <c r="L30" s="277"/>
      <c r="M30" s="277"/>
      <c r="N30" s="277"/>
      <c r="O30" s="277"/>
      <c r="P30" s="277"/>
      <c r="Q30" s="278" t="s">
        <v>70</v>
      </c>
      <c r="R30" s="279"/>
      <c r="S30" s="279"/>
      <c r="T30" s="279"/>
      <c r="U30" s="279"/>
      <c r="V30" s="279"/>
      <c r="W30" s="279"/>
      <c r="X30" s="279"/>
      <c r="Y30" s="279"/>
      <c r="Z30" s="279"/>
      <c r="AA30" s="279"/>
      <c r="AB30" s="280"/>
      <c r="AE30" s="87"/>
      <c r="AF30" s="87"/>
      <c r="AG30" s="87"/>
      <c r="AH30" s="87"/>
      <c r="AI30" s="87"/>
      <c r="AJ30" s="87"/>
      <c r="AK30" s="87"/>
      <c r="AL30" s="87"/>
      <c r="AM30" s="87"/>
    </row>
    <row r="31" spans="1:39" ht="26.25" customHeight="1" x14ac:dyDescent="0.25">
      <c r="A31" s="274"/>
      <c r="B31" s="276"/>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281" t="s">
        <v>85</v>
      </c>
      <c r="R31" s="282"/>
      <c r="S31" s="282"/>
      <c r="T31" s="282"/>
      <c r="U31" s="282"/>
      <c r="V31" s="282"/>
      <c r="W31" s="282"/>
      <c r="X31" s="282"/>
      <c r="Y31" s="282"/>
      <c r="Z31" s="282"/>
      <c r="AA31" s="282"/>
      <c r="AB31" s="283"/>
      <c r="AE31" s="94"/>
      <c r="AF31" s="94"/>
      <c r="AG31" s="94"/>
      <c r="AH31" s="94"/>
      <c r="AI31" s="94"/>
      <c r="AJ31" s="94"/>
      <c r="AK31" s="94"/>
      <c r="AL31" s="94"/>
      <c r="AM31" s="94"/>
    </row>
    <row r="32" spans="1:39" ht="28.5" customHeight="1" x14ac:dyDescent="0.25">
      <c r="A32" s="435"/>
      <c r="B32" s="246"/>
      <c r="C32" s="90" t="s">
        <v>62</v>
      </c>
      <c r="D32" s="95"/>
      <c r="E32" s="95"/>
      <c r="F32" s="95"/>
      <c r="G32" s="95"/>
      <c r="H32" s="95"/>
      <c r="I32" s="95"/>
      <c r="J32" s="95"/>
      <c r="K32" s="95"/>
      <c r="L32" s="95"/>
      <c r="M32" s="95"/>
      <c r="N32" s="95"/>
      <c r="O32" s="95"/>
      <c r="P32" s="96">
        <f t="shared" ref="P32:P39" si="0">SUM(D32:O32)</f>
        <v>0</v>
      </c>
      <c r="Q32" s="504" t="s">
        <v>135</v>
      </c>
      <c r="R32" s="259"/>
      <c r="S32" s="259"/>
      <c r="T32" s="259"/>
      <c r="U32" s="259"/>
      <c r="V32" s="259"/>
      <c r="W32" s="259"/>
      <c r="X32" s="259"/>
      <c r="Y32" s="259"/>
      <c r="Z32" s="259"/>
      <c r="AA32" s="259"/>
      <c r="AB32" s="260"/>
      <c r="AC32" s="97"/>
      <c r="AE32" s="98"/>
      <c r="AF32" s="98"/>
      <c r="AG32" s="98"/>
      <c r="AH32" s="98"/>
      <c r="AI32" s="98"/>
      <c r="AJ32" s="98"/>
      <c r="AK32" s="98"/>
      <c r="AL32" s="98"/>
      <c r="AM32" s="98"/>
    </row>
    <row r="33" spans="1:29" ht="28.5" customHeight="1" x14ac:dyDescent="0.25">
      <c r="A33" s="436"/>
      <c r="B33" s="247"/>
      <c r="C33" s="99" t="s">
        <v>66</v>
      </c>
      <c r="D33" s="100"/>
      <c r="E33" s="100"/>
      <c r="F33" s="100"/>
      <c r="G33" s="100"/>
      <c r="H33" s="100"/>
      <c r="I33" s="100"/>
      <c r="J33" s="100"/>
      <c r="K33" s="100"/>
      <c r="L33" s="100"/>
      <c r="M33" s="100"/>
      <c r="N33" s="100"/>
      <c r="O33" s="100"/>
      <c r="P33" s="101">
        <f t="shared" si="0"/>
        <v>0</v>
      </c>
      <c r="Q33" s="505"/>
      <c r="R33" s="506"/>
      <c r="S33" s="506"/>
      <c r="T33" s="506"/>
      <c r="U33" s="506"/>
      <c r="V33" s="506"/>
      <c r="W33" s="506"/>
      <c r="X33" s="506"/>
      <c r="Y33" s="506"/>
      <c r="Z33" s="506"/>
      <c r="AA33" s="506"/>
      <c r="AB33" s="507"/>
      <c r="AC33" s="97"/>
    </row>
    <row r="34" spans="1:29" ht="28.5" customHeight="1" x14ac:dyDescent="0.25">
      <c r="A34" s="436"/>
      <c r="B34" s="256"/>
      <c r="C34" s="102" t="s">
        <v>62</v>
      </c>
      <c r="D34" s="103"/>
      <c r="E34" s="103"/>
      <c r="F34" s="103"/>
      <c r="G34" s="103"/>
      <c r="H34" s="103"/>
      <c r="I34" s="103"/>
      <c r="J34" s="103"/>
      <c r="K34" s="103"/>
      <c r="L34" s="103"/>
      <c r="M34" s="103"/>
      <c r="N34" s="103"/>
      <c r="O34" s="103"/>
      <c r="P34" s="101">
        <f t="shared" si="0"/>
        <v>0</v>
      </c>
      <c r="Q34" s="480"/>
      <c r="R34" s="481"/>
      <c r="S34" s="481"/>
      <c r="T34" s="481"/>
      <c r="U34" s="481"/>
      <c r="V34" s="481"/>
      <c r="W34" s="481"/>
      <c r="X34" s="481"/>
      <c r="Y34" s="481"/>
      <c r="Z34" s="481"/>
      <c r="AA34" s="481"/>
      <c r="AB34" s="482"/>
      <c r="AC34" s="97"/>
    </row>
    <row r="35" spans="1:29" ht="28.5" customHeight="1" x14ac:dyDescent="0.25">
      <c r="A35" s="436"/>
      <c r="B35" s="247"/>
      <c r="C35" s="99" t="s">
        <v>66</v>
      </c>
      <c r="D35" s="100"/>
      <c r="E35" s="100"/>
      <c r="F35" s="100"/>
      <c r="G35" s="100"/>
      <c r="H35" s="100"/>
      <c r="I35" s="100"/>
      <c r="J35" s="100"/>
      <c r="K35" s="100"/>
      <c r="L35" s="104"/>
      <c r="M35" s="104"/>
      <c r="N35" s="104"/>
      <c r="O35" s="104"/>
      <c r="P35" s="101">
        <f t="shared" si="0"/>
        <v>0</v>
      </c>
      <c r="Q35" s="483"/>
      <c r="R35" s="484"/>
      <c r="S35" s="484"/>
      <c r="T35" s="484"/>
      <c r="U35" s="484"/>
      <c r="V35" s="484"/>
      <c r="W35" s="484"/>
      <c r="X35" s="484"/>
      <c r="Y35" s="484"/>
      <c r="Z35" s="484"/>
      <c r="AA35" s="484"/>
      <c r="AB35" s="485"/>
      <c r="AC35" s="97"/>
    </row>
    <row r="36" spans="1:29" ht="28.5" customHeight="1" x14ac:dyDescent="0.25">
      <c r="A36" s="525"/>
      <c r="B36" s="256"/>
      <c r="C36" s="102" t="s">
        <v>62</v>
      </c>
      <c r="D36" s="103"/>
      <c r="E36" s="103"/>
      <c r="F36" s="103"/>
      <c r="G36" s="103"/>
      <c r="H36" s="103"/>
      <c r="I36" s="103"/>
      <c r="J36" s="103"/>
      <c r="K36" s="103"/>
      <c r="L36" s="103"/>
      <c r="M36" s="103"/>
      <c r="N36" s="103"/>
      <c r="O36" s="103"/>
      <c r="P36" s="101">
        <f t="shared" si="0"/>
        <v>0</v>
      </c>
      <c r="Q36" s="480"/>
      <c r="R36" s="481"/>
      <c r="S36" s="481"/>
      <c r="T36" s="481"/>
      <c r="U36" s="481"/>
      <c r="V36" s="481"/>
      <c r="W36" s="481"/>
      <c r="X36" s="481"/>
      <c r="Y36" s="481"/>
      <c r="Z36" s="481"/>
      <c r="AA36" s="481"/>
      <c r="AB36" s="482"/>
      <c r="AC36" s="97"/>
    </row>
    <row r="37" spans="1:29" ht="28.5" customHeight="1" x14ac:dyDescent="0.25">
      <c r="A37" s="526"/>
      <c r="B37" s="247"/>
      <c r="C37" s="99" t="s">
        <v>66</v>
      </c>
      <c r="D37" s="100"/>
      <c r="E37" s="100"/>
      <c r="F37" s="100"/>
      <c r="G37" s="100"/>
      <c r="H37" s="100"/>
      <c r="I37" s="100"/>
      <c r="J37" s="100"/>
      <c r="K37" s="100"/>
      <c r="L37" s="104"/>
      <c r="M37" s="104"/>
      <c r="N37" s="104"/>
      <c r="O37" s="104"/>
      <c r="P37" s="101">
        <f t="shared" si="0"/>
        <v>0</v>
      </c>
      <c r="Q37" s="483"/>
      <c r="R37" s="484"/>
      <c r="S37" s="484"/>
      <c r="T37" s="484"/>
      <c r="U37" s="484"/>
      <c r="V37" s="484"/>
      <c r="W37" s="484"/>
      <c r="X37" s="484"/>
      <c r="Y37" s="484"/>
      <c r="Z37" s="484"/>
      <c r="AA37" s="484"/>
      <c r="AB37" s="485"/>
      <c r="AC37" s="97"/>
    </row>
    <row r="38" spans="1:29" ht="28.5" customHeight="1" x14ac:dyDescent="0.25">
      <c r="A38" s="453"/>
      <c r="B38" s="256"/>
      <c r="C38" s="102" t="s">
        <v>62</v>
      </c>
      <c r="D38" s="103"/>
      <c r="E38" s="103"/>
      <c r="F38" s="103"/>
      <c r="G38" s="103"/>
      <c r="H38" s="103"/>
      <c r="I38" s="103"/>
      <c r="J38" s="103"/>
      <c r="K38" s="103"/>
      <c r="L38" s="103"/>
      <c r="M38" s="103"/>
      <c r="N38" s="103"/>
      <c r="O38" s="103"/>
      <c r="P38" s="101">
        <f t="shared" si="0"/>
        <v>0</v>
      </c>
      <c r="Q38" s="480"/>
      <c r="R38" s="481"/>
      <c r="S38" s="481"/>
      <c r="T38" s="481"/>
      <c r="U38" s="481"/>
      <c r="V38" s="481"/>
      <c r="W38" s="481"/>
      <c r="X38" s="481"/>
      <c r="Y38" s="481"/>
      <c r="Z38" s="481"/>
      <c r="AA38" s="481"/>
      <c r="AB38" s="482"/>
      <c r="AC38" s="97"/>
    </row>
    <row r="39" spans="1:29" ht="28.5" customHeight="1" thickBot="1" x14ac:dyDescent="0.3">
      <c r="A39" s="497"/>
      <c r="B39" s="257"/>
      <c r="C39" s="91" t="s">
        <v>66</v>
      </c>
      <c r="D39" s="105"/>
      <c r="E39" s="105"/>
      <c r="F39" s="105"/>
      <c r="G39" s="105"/>
      <c r="H39" s="105"/>
      <c r="I39" s="105"/>
      <c r="J39" s="105"/>
      <c r="K39" s="105"/>
      <c r="L39" s="106"/>
      <c r="M39" s="106"/>
      <c r="N39" s="106"/>
      <c r="O39" s="106"/>
      <c r="P39" s="107">
        <f t="shared" si="0"/>
        <v>0</v>
      </c>
      <c r="Q39" s="510"/>
      <c r="R39" s="511"/>
      <c r="S39" s="511"/>
      <c r="T39" s="511"/>
      <c r="U39" s="511"/>
      <c r="V39" s="511"/>
      <c r="W39" s="511"/>
      <c r="X39" s="511"/>
      <c r="Y39" s="511"/>
      <c r="Z39" s="511"/>
      <c r="AA39" s="511"/>
      <c r="AB39" s="512"/>
      <c r="AC39" s="97"/>
    </row>
    <row r="40" spans="1:29" x14ac:dyDescent="0.25">
      <c r="A40" s="50" t="s">
        <v>96</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400-000000000000}">
      <formula1>2000</formula1>
    </dataValidation>
    <dataValidation type="textLength" operator="lessThanOrEqual" allowBlank="1" showInputMessage="1" showErrorMessage="1" errorTitle="Máximo 2.000 caracteres" error="Máximo 2.000 caracteres" sqref="Q32:AB39 Q28 U28 Y28" xr:uid="{00000000-0002-0000-04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abSelected="1" zoomScale="60" zoomScaleNormal="60" workbookViewId="0">
      <selection activeCell="Q23" sqref="Q23"/>
    </sheetView>
  </sheetViews>
  <sheetFormatPr baseColWidth="10" defaultColWidth="10.85546875" defaultRowHeight="15" x14ac:dyDescent="0.25"/>
  <cols>
    <col min="1" max="1" width="40" style="50" customWidth="1"/>
    <col min="2" max="2" width="15.42578125" style="50" customWidth="1"/>
    <col min="3" max="3" width="17.28515625" style="50" customWidth="1"/>
    <col min="4" max="10" width="16.42578125" style="50" customWidth="1"/>
    <col min="11" max="16" width="13.7109375" style="50" customWidth="1"/>
    <col min="17" max="17" width="15.28515625" style="50" customWidth="1"/>
    <col min="18" max="18" width="16.42578125" style="50" customWidth="1"/>
    <col min="19" max="19" width="16.140625" style="50" customWidth="1"/>
    <col min="20" max="20" width="15.5703125" style="50" customWidth="1"/>
    <col min="21" max="21" width="16.140625" style="50" customWidth="1"/>
    <col min="22" max="29" width="14.7109375"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330"/>
      <c r="B1" s="333" t="s">
        <v>0</v>
      </c>
      <c r="C1" s="334"/>
      <c r="D1" s="334"/>
      <c r="E1" s="334"/>
      <c r="F1" s="334"/>
      <c r="G1" s="334"/>
      <c r="H1" s="334"/>
      <c r="I1" s="334"/>
      <c r="J1" s="334"/>
      <c r="K1" s="334"/>
      <c r="L1" s="334"/>
      <c r="M1" s="334"/>
      <c r="N1" s="334"/>
      <c r="O1" s="334"/>
      <c r="P1" s="334"/>
      <c r="Q1" s="334"/>
      <c r="R1" s="334"/>
      <c r="S1" s="334"/>
      <c r="T1" s="334"/>
      <c r="U1" s="334"/>
      <c r="V1" s="334"/>
      <c r="W1" s="334"/>
      <c r="X1" s="334"/>
      <c r="Y1" s="334"/>
      <c r="Z1" s="334"/>
      <c r="AA1" s="335"/>
      <c r="AB1" s="336" t="s">
        <v>1</v>
      </c>
      <c r="AC1" s="337"/>
      <c r="AD1" s="338"/>
    </row>
    <row r="2" spans="1:30" ht="30.75" customHeight="1" x14ac:dyDescent="0.25">
      <c r="A2" s="331"/>
      <c r="B2" s="339" t="s">
        <v>2</v>
      </c>
      <c r="C2" s="340"/>
      <c r="D2" s="340"/>
      <c r="E2" s="340"/>
      <c r="F2" s="340"/>
      <c r="G2" s="340"/>
      <c r="H2" s="340"/>
      <c r="I2" s="340"/>
      <c r="J2" s="340"/>
      <c r="K2" s="340"/>
      <c r="L2" s="340"/>
      <c r="M2" s="340"/>
      <c r="N2" s="340"/>
      <c r="O2" s="340"/>
      <c r="P2" s="340"/>
      <c r="Q2" s="340"/>
      <c r="R2" s="340"/>
      <c r="S2" s="340"/>
      <c r="T2" s="340"/>
      <c r="U2" s="340"/>
      <c r="V2" s="340"/>
      <c r="W2" s="340"/>
      <c r="X2" s="340"/>
      <c r="Y2" s="340"/>
      <c r="Z2" s="340"/>
      <c r="AA2" s="341"/>
      <c r="AB2" s="342" t="s">
        <v>3</v>
      </c>
      <c r="AC2" s="343"/>
      <c r="AD2" s="344"/>
    </row>
    <row r="3" spans="1:30" ht="24" customHeight="1" x14ac:dyDescent="0.25">
      <c r="A3" s="331"/>
      <c r="B3" s="345" t="s">
        <v>4</v>
      </c>
      <c r="C3" s="346"/>
      <c r="D3" s="346"/>
      <c r="E3" s="346"/>
      <c r="F3" s="346"/>
      <c r="G3" s="346"/>
      <c r="H3" s="346"/>
      <c r="I3" s="346"/>
      <c r="J3" s="346"/>
      <c r="K3" s="346"/>
      <c r="L3" s="346"/>
      <c r="M3" s="346"/>
      <c r="N3" s="346"/>
      <c r="O3" s="346"/>
      <c r="P3" s="346"/>
      <c r="Q3" s="346"/>
      <c r="R3" s="346"/>
      <c r="S3" s="346"/>
      <c r="T3" s="346"/>
      <c r="U3" s="346"/>
      <c r="V3" s="346"/>
      <c r="W3" s="346"/>
      <c r="X3" s="346"/>
      <c r="Y3" s="346"/>
      <c r="Z3" s="346"/>
      <c r="AA3" s="347"/>
      <c r="AB3" s="342" t="s">
        <v>5</v>
      </c>
      <c r="AC3" s="343"/>
      <c r="AD3" s="344"/>
    </row>
    <row r="4" spans="1:30" ht="21.95" customHeight="1" thickBot="1" x14ac:dyDescent="0.3">
      <c r="A4" s="332"/>
      <c r="B4" s="348"/>
      <c r="C4" s="349"/>
      <c r="D4" s="349"/>
      <c r="E4" s="349"/>
      <c r="F4" s="349"/>
      <c r="G4" s="349"/>
      <c r="H4" s="349"/>
      <c r="I4" s="349"/>
      <c r="J4" s="349"/>
      <c r="K4" s="349"/>
      <c r="L4" s="349"/>
      <c r="M4" s="349"/>
      <c r="N4" s="349"/>
      <c r="O4" s="349"/>
      <c r="P4" s="349"/>
      <c r="Q4" s="349"/>
      <c r="R4" s="349"/>
      <c r="S4" s="349"/>
      <c r="T4" s="349"/>
      <c r="U4" s="349"/>
      <c r="V4" s="349"/>
      <c r="W4" s="349"/>
      <c r="X4" s="349"/>
      <c r="Y4" s="349"/>
      <c r="Z4" s="349"/>
      <c r="AA4" s="350"/>
      <c r="AB4" s="351" t="s">
        <v>6</v>
      </c>
      <c r="AC4" s="352"/>
      <c r="AD4" s="353"/>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54" t="s">
        <v>7</v>
      </c>
      <c r="B7" s="355"/>
      <c r="C7" s="360"/>
      <c r="D7" s="354" t="s">
        <v>8</v>
      </c>
      <c r="E7" s="366"/>
      <c r="F7" s="366"/>
      <c r="G7" s="366"/>
      <c r="H7" s="355"/>
      <c r="I7" s="369">
        <v>44575</v>
      </c>
      <c r="J7" s="370"/>
      <c r="K7" s="354" t="s">
        <v>9</v>
      </c>
      <c r="L7" s="355"/>
      <c r="M7" s="385" t="s">
        <v>10</v>
      </c>
      <c r="N7" s="386"/>
      <c r="O7" s="375" t="s">
        <v>11</v>
      </c>
      <c r="P7" s="376"/>
      <c r="Q7" s="54"/>
      <c r="R7" s="54"/>
      <c r="S7" s="54"/>
      <c r="T7" s="54"/>
      <c r="U7" s="54"/>
      <c r="V7" s="54"/>
      <c r="W7" s="54"/>
      <c r="X7" s="54"/>
      <c r="Y7" s="54"/>
      <c r="Z7" s="55"/>
      <c r="AA7" s="54"/>
      <c r="AB7" s="54"/>
      <c r="AC7" s="60"/>
      <c r="AD7" s="61"/>
    </row>
    <row r="8" spans="1:30" x14ac:dyDescent="0.25">
      <c r="A8" s="356"/>
      <c r="B8" s="357"/>
      <c r="C8" s="361"/>
      <c r="D8" s="356"/>
      <c r="E8" s="367"/>
      <c r="F8" s="367"/>
      <c r="G8" s="367"/>
      <c r="H8" s="357"/>
      <c r="I8" s="371"/>
      <c r="J8" s="372"/>
      <c r="K8" s="356"/>
      <c r="L8" s="357"/>
      <c r="M8" s="377" t="s">
        <v>12</v>
      </c>
      <c r="N8" s="378"/>
      <c r="O8" s="379"/>
      <c r="P8" s="380"/>
      <c r="Q8" s="54"/>
      <c r="R8" s="54"/>
      <c r="S8" s="54"/>
      <c r="T8" s="54"/>
      <c r="U8" s="54"/>
      <c r="V8" s="54"/>
      <c r="W8" s="54"/>
      <c r="X8" s="54"/>
      <c r="Y8" s="54"/>
      <c r="Z8" s="55"/>
      <c r="AA8" s="54"/>
      <c r="AB8" s="54"/>
      <c r="AC8" s="60"/>
      <c r="AD8" s="61"/>
    </row>
    <row r="9" spans="1:30" ht="15.75" thickBot="1" x14ac:dyDescent="0.3">
      <c r="A9" s="358"/>
      <c r="B9" s="359"/>
      <c r="C9" s="362"/>
      <c r="D9" s="358"/>
      <c r="E9" s="368"/>
      <c r="F9" s="368"/>
      <c r="G9" s="368"/>
      <c r="H9" s="359"/>
      <c r="I9" s="373"/>
      <c r="J9" s="374"/>
      <c r="K9" s="358"/>
      <c r="L9" s="359"/>
      <c r="M9" s="381" t="s">
        <v>13</v>
      </c>
      <c r="N9" s="382"/>
      <c r="O9" s="383"/>
      <c r="P9" s="384"/>
      <c r="Q9" s="54"/>
      <c r="R9" s="54"/>
      <c r="S9" s="54"/>
      <c r="T9" s="54"/>
      <c r="U9" s="54"/>
      <c r="V9" s="54"/>
      <c r="W9" s="54"/>
      <c r="X9" s="54"/>
      <c r="Y9" s="54"/>
      <c r="Z9" s="55"/>
      <c r="AA9" s="54"/>
      <c r="AB9" s="54"/>
      <c r="AC9" s="60"/>
      <c r="AD9" s="61"/>
    </row>
    <row r="10" spans="1:30" ht="15" customHeight="1" thickBo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5">
      <c r="A11" s="354" t="s">
        <v>14</v>
      </c>
      <c r="B11" s="355"/>
      <c r="C11" s="363" t="s">
        <v>15</v>
      </c>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5"/>
    </row>
    <row r="12" spans="1:30" ht="15" customHeight="1" x14ac:dyDescent="0.25">
      <c r="A12" s="356"/>
      <c r="B12" s="357"/>
      <c r="C12" s="345"/>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7"/>
    </row>
    <row r="13" spans="1:30" ht="15" customHeight="1" thickBot="1" x14ac:dyDescent="0.3">
      <c r="A13" s="358"/>
      <c r="B13" s="359"/>
      <c r="C13" s="348"/>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50"/>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21" t="s">
        <v>16</v>
      </c>
      <c r="B15" s="322"/>
      <c r="C15" s="323" t="s">
        <v>17</v>
      </c>
      <c r="D15" s="324"/>
      <c r="E15" s="324"/>
      <c r="F15" s="324"/>
      <c r="G15" s="324"/>
      <c r="H15" s="324"/>
      <c r="I15" s="324"/>
      <c r="J15" s="324"/>
      <c r="K15" s="325"/>
      <c r="L15" s="316" t="s">
        <v>18</v>
      </c>
      <c r="M15" s="320"/>
      <c r="N15" s="320"/>
      <c r="O15" s="320"/>
      <c r="P15" s="320"/>
      <c r="Q15" s="317"/>
      <c r="R15" s="313" t="s">
        <v>19</v>
      </c>
      <c r="S15" s="314"/>
      <c r="T15" s="314"/>
      <c r="U15" s="314"/>
      <c r="V15" s="314"/>
      <c r="W15" s="314"/>
      <c r="X15" s="315"/>
      <c r="Y15" s="316" t="s">
        <v>20</v>
      </c>
      <c r="Z15" s="317"/>
      <c r="AA15" s="323" t="s">
        <v>21</v>
      </c>
      <c r="AB15" s="324"/>
      <c r="AC15" s="324"/>
      <c r="AD15" s="325"/>
    </row>
    <row r="16" spans="1:30" ht="9" customHeight="1" thickBot="1" x14ac:dyDescent="0.3">
      <c r="A16" s="59"/>
      <c r="B16" s="54"/>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73"/>
      <c r="AD16" s="74"/>
    </row>
    <row r="17" spans="1:41" s="76" customFormat="1" ht="37.5" customHeight="1" thickBot="1" x14ac:dyDescent="0.3">
      <c r="A17" s="321" t="s">
        <v>22</v>
      </c>
      <c r="B17" s="322"/>
      <c r="C17" s="327" t="s">
        <v>136</v>
      </c>
      <c r="D17" s="328"/>
      <c r="E17" s="328"/>
      <c r="F17" s="328"/>
      <c r="G17" s="328"/>
      <c r="H17" s="328"/>
      <c r="I17" s="328"/>
      <c r="J17" s="328"/>
      <c r="K17" s="328"/>
      <c r="L17" s="328"/>
      <c r="M17" s="328"/>
      <c r="N17" s="328"/>
      <c r="O17" s="328"/>
      <c r="P17" s="328"/>
      <c r="Q17" s="329"/>
      <c r="R17" s="316" t="s">
        <v>24</v>
      </c>
      <c r="S17" s="320"/>
      <c r="T17" s="320"/>
      <c r="U17" s="320"/>
      <c r="V17" s="317"/>
      <c r="W17" s="433">
        <v>1</v>
      </c>
      <c r="X17" s="434"/>
      <c r="Y17" s="320" t="s">
        <v>25</v>
      </c>
      <c r="Z17" s="320"/>
      <c r="AA17" s="320"/>
      <c r="AB17" s="317"/>
      <c r="AC17" s="396">
        <v>0.2</v>
      </c>
      <c r="AD17" s="397"/>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316" t="s">
        <v>26</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17"/>
      <c r="AE19" s="83"/>
      <c r="AF19" s="83"/>
    </row>
    <row r="20" spans="1:41" ht="32.25" customHeight="1" thickBot="1" x14ac:dyDescent="0.3">
      <c r="A20" s="82"/>
      <c r="B20" s="60"/>
      <c r="C20" s="390" t="s">
        <v>27</v>
      </c>
      <c r="D20" s="391"/>
      <c r="E20" s="391"/>
      <c r="F20" s="391"/>
      <c r="G20" s="391"/>
      <c r="H20" s="391"/>
      <c r="I20" s="391"/>
      <c r="J20" s="391"/>
      <c r="K20" s="391"/>
      <c r="L20" s="391"/>
      <c r="M20" s="391"/>
      <c r="N20" s="391"/>
      <c r="O20" s="391"/>
      <c r="P20" s="392"/>
      <c r="Q20" s="387" t="s">
        <v>28</v>
      </c>
      <c r="R20" s="388"/>
      <c r="S20" s="388"/>
      <c r="T20" s="388"/>
      <c r="U20" s="388"/>
      <c r="V20" s="388"/>
      <c r="W20" s="388"/>
      <c r="X20" s="388"/>
      <c r="Y20" s="388"/>
      <c r="Z20" s="388"/>
      <c r="AA20" s="388"/>
      <c r="AB20" s="388"/>
      <c r="AC20" s="388"/>
      <c r="AD20" s="389"/>
      <c r="AE20" s="83"/>
      <c r="AF20" s="83"/>
    </row>
    <row r="21" spans="1:41" ht="32.25" customHeight="1" thickBot="1" x14ac:dyDescent="0.3">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5">
      <c r="A22" s="273" t="s">
        <v>43</v>
      </c>
      <c r="B22" s="278"/>
      <c r="C22" s="175"/>
      <c r="D22" s="173"/>
      <c r="E22" s="173"/>
      <c r="F22" s="173"/>
      <c r="G22" s="173"/>
      <c r="H22" s="173"/>
      <c r="I22" s="173"/>
      <c r="J22" s="173"/>
      <c r="K22" s="173"/>
      <c r="L22" s="173"/>
      <c r="M22" s="173"/>
      <c r="N22" s="173"/>
      <c r="O22" s="173">
        <f>SUM(C22:N22)</f>
        <v>0</v>
      </c>
      <c r="P22" s="176"/>
      <c r="Q22" s="218">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25">
      <c r="A23" s="274" t="s">
        <v>44</v>
      </c>
      <c r="B23" s="281"/>
      <c r="C23" s="170"/>
      <c r="D23" s="169"/>
      <c r="E23" s="169"/>
      <c r="F23" s="169"/>
      <c r="G23" s="169"/>
      <c r="H23" s="169"/>
      <c r="I23" s="169"/>
      <c r="J23" s="169"/>
      <c r="K23" s="169"/>
      <c r="L23" s="169"/>
      <c r="M23" s="169"/>
      <c r="N23" s="169"/>
      <c r="O23" s="169">
        <f>SUM(C23:N23)</f>
        <v>0</v>
      </c>
      <c r="P23" s="188" t="str">
        <f>IFERROR(O23/(SUMIF(C23:N23,"&gt;0",C22:N22))," ")</f>
        <v xml:space="preserve"> </v>
      </c>
      <c r="Q23" s="218">
        <v>401533383</v>
      </c>
      <c r="R23" s="220"/>
      <c r="S23" s="220"/>
      <c r="T23" s="220"/>
      <c r="U23" s="220"/>
      <c r="V23" s="220"/>
      <c r="W23" s="220"/>
      <c r="X23" s="220"/>
      <c r="Y23" s="220"/>
      <c r="Z23" s="220"/>
      <c r="AA23" s="220"/>
      <c r="AB23" s="220"/>
      <c r="AC23" s="169">
        <f>SUM(Q23:AB23)</f>
        <v>401533383</v>
      </c>
      <c r="AD23" s="178" t="str">
        <f>IFERROR(AC22/(SUMIF(Q22:AB22,"&gt;0",#REF!))," ")</f>
        <v xml:space="preserve"> </v>
      </c>
      <c r="AE23" s="3"/>
      <c r="AF23" s="3"/>
    </row>
    <row r="24" spans="1:41" ht="32.25" customHeight="1" x14ac:dyDescent="0.25">
      <c r="A24" s="274" t="s">
        <v>45</v>
      </c>
      <c r="B24" s="281"/>
      <c r="C24" s="170"/>
      <c r="D24" s="169">
        <f>1951058+687500+729667</f>
        <v>3368225</v>
      </c>
      <c r="E24" s="169"/>
      <c r="F24" s="169">
        <f>33132+2500000</f>
        <v>2533132</v>
      </c>
      <c r="G24" s="169"/>
      <c r="H24" s="169"/>
      <c r="I24" s="169"/>
      <c r="J24" s="169"/>
      <c r="K24" s="169"/>
      <c r="L24" s="169"/>
      <c r="M24" s="169"/>
      <c r="N24" s="169"/>
      <c r="O24" s="169">
        <f>SUM(C24:N24)</f>
        <v>5901357</v>
      </c>
      <c r="P24" s="174"/>
      <c r="Q24" s="228"/>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3">
      <c r="A25" s="402" t="s">
        <v>46</v>
      </c>
      <c r="B25" s="403"/>
      <c r="C25" s="171"/>
      <c r="D25" s="172"/>
      <c r="E25" s="172"/>
      <c r="F25" s="172"/>
      <c r="G25" s="172"/>
      <c r="H25" s="172"/>
      <c r="I25" s="172"/>
      <c r="J25" s="172"/>
      <c r="K25" s="172"/>
      <c r="L25" s="172"/>
      <c r="M25" s="172"/>
      <c r="N25" s="172"/>
      <c r="O25" s="172">
        <f>SUM(C25:N25)</f>
        <v>0</v>
      </c>
      <c r="P25" s="177" t="str">
        <f>IFERROR(O25/(SUMIF(C25:N25,"&gt;0",C24:N24))," ")</f>
        <v xml:space="preserve"> </v>
      </c>
      <c r="Q25" s="171"/>
      <c r="R25" s="172"/>
      <c r="S25" s="172"/>
      <c r="T25" s="172"/>
      <c r="U25" s="172"/>
      <c r="V25" s="172"/>
      <c r="W25" s="172"/>
      <c r="X25" s="172"/>
      <c r="Y25" s="172"/>
      <c r="Z25" s="172"/>
      <c r="AA25" s="172"/>
      <c r="AB25" s="172"/>
      <c r="AC25" s="172">
        <f>SUM(Q25:AB25)</f>
        <v>0</v>
      </c>
      <c r="AD25" s="179" t="str">
        <f>IFERROR(AC25/(SUMIF(Q25:AB25,"&gt;0",Q24:AB24))," ")</f>
        <v xml:space="preserve"> </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4" t="s">
        <v>48</v>
      </c>
      <c r="B28" s="406" t="s">
        <v>49</v>
      </c>
      <c r="C28" s="407"/>
      <c r="D28" s="281" t="s">
        <v>50</v>
      </c>
      <c r="E28" s="282"/>
      <c r="F28" s="282"/>
      <c r="G28" s="282"/>
      <c r="H28" s="282"/>
      <c r="I28" s="282"/>
      <c r="J28" s="282"/>
      <c r="K28" s="282"/>
      <c r="L28" s="282"/>
      <c r="M28" s="282"/>
      <c r="N28" s="282"/>
      <c r="O28" s="408"/>
      <c r="P28" s="306" t="s">
        <v>41</v>
      </c>
      <c r="Q28" s="306" t="s">
        <v>51</v>
      </c>
      <c r="R28" s="306"/>
      <c r="S28" s="306"/>
      <c r="T28" s="306"/>
      <c r="U28" s="306"/>
      <c r="V28" s="306"/>
      <c r="W28" s="306"/>
      <c r="X28" s="306"/>
      <c r="Y28" s="306"/>
      <c r="Z28" s="306"/>
      <c r="AA28" s="306"/>
      <c r="AB28" s="306"/>
      <c r="AC28" s="306"/>
      <c r="AD28" s="308"/>
    </row>
    <row r="29" spans="1:41" ht="27" customHeight="1" x14ac:dyDescent="0.25">
      <c r="A29" s="405"/>
      <c r="B29" s="309"/>
      <c r="C29" s="311"/>
      <c r="D29" s="88" t="s">
        <v>29</v>
      </c>
      <c r="E29" s="88" t="s">
        <v>30</v>
      </c>
      <c r="F29" s="88" t="s">
        <v>31</v>
      </c>
      <c r="G29" s="88" t="s">
        <v>32</v>
      </c>
      <c r="H29" s="88" t="s">
        <v>33</v>
      </c>
      <c r="I29" s="88" t="s">
        <v>34</v>
      </c>
      <c r="J29" s="88" t="s">
        <v>35</v>
      </c>
      <c r="K29" s="88" t="s">
        <v>36</v>
      </c>
      <c r="L29" s="88" t="s">
        <v>37</v>
      </c>
      <c r="M29" s="88" t="s">
        <v>38</v>
      </c>
      <c r="N29" s="88" t="s">
        <v>39</v>
      </c>
      <c r="O29" s="88" t="s">
        <v>40</v>
      </c>
      <c r="P29" s="408"/>
      <c r="Q29" s="306"/>
      <c r="R29" s="306"/>
      <c r="S29" s="306"/>
      <c r="T29" s="306"/>
      <c r="U29" s="306"/>
      <c r="V29" s="306"/>
      <c r="W29" s="306"/>
      <c r="X29" s="306"/>
      <c r="Y29" s="306"/>
      <c r="Z29" s="306"/>
      <c r="AA29" s="306"/>
      <c r="AB29" s="306"/>
      <c r="AC29" s="306"/>
      <c r="AD29" s="308"/>
    </row>
    <row r="30" spans="1:41" ht="62.25" customHeight="1" thickBot="1" x14ac:dyDescent="0.3">
      <c r="A30" s="190" t="str">
        <f>C17</f>
        <v>6 - Acompañar el 100 por ciento  la implementación de las  Políticas Públicas de PPMYEG y PPASP y de los productos que la SDMujer es responsable</v>
      </c>
      <c r="B30" s="409" t="s">
        <v>52</v>
      </c>
      <c r="C30" s="41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11" t="s">
        <v>53</v>
      </c>
      <c r="R30" s="411"/>
      <c r="S30" s="411"/>
      <c r="T30" s="411"/>
      <c r="U30" s="411"/>
      <c r="V30" s="411"/>
      <c r="W30" s="411"/>
      <c r="X30" s="411"/>
      <c r="Y30" s="411"/>
      <c r="Z30" s="411"/>
      <c r="AA30" s="411"/>
      <c r="AB30" s="411"/>
      <c r="AC30" s="411"/>
      <c r="AD30" s="412"/>
    </row>
    <row r="31" spans="1:41" ht="45" customHeight="1" x14ac:dyDescent="0.25">
      <c r="A31" s="413" t="s">
        <v>54</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5"/>
    </row>
    <row r="32" spans="1:41" ht="23.25" customHeight="1" x14ac:dyDescent="0.25">
      <c r="A32" s="274" t="s">
        <v>55</v>
      </c>
      <c r="B32" s="306" t="s">
        <v>56</v>
      </c>
      <c r="C32" s="306" t="s">
        <v>49</v>
      </c>
      <c r="D32" s="306" t="s">
        <v>57</v>
      </c>
      <c r="E32" s="306"/>
      <c r="F32" s="306"/>
      <c r="G32" s="306"/>
      <c r="H32" s="306"/>
      <c r="I32" s="306"/>
      <c r="J32" s="306"/>
      <c r="K32" s="306"/>
      <c r="L32" s="306"/>
      <c r="M32" s="306"/>
      <c r="N32" s="306"/>
      <c r="O32" s="306"/>
      <c r="P32" s="306"/>
      <c r="Q32" s="306" t="s">
        <v>58</v>
      </c>
      <c r="R32" s="306"/>
      <c r="S32" s="306"/>
      <c r="T32" s="306"/>
      <c r="U32" s="306"/>
      <c r="V32" s="306"/>
      <c r="W32" s="306"/>
      <c r="X32" s="306"/>
      <c r="Y32" s="306"/>
      <c r="Z32" s="306"/>
      <c r="AA32" s="306"/>
      <c r="AB32" s="306"/>
      <c r="AC32" s="306"/>
      <c r="AD32" s="308"/>
      <c r="AG32" s="87"/>
      <c r="AH32" s="87"/>
      <c r="AI32" s="87"/>
      <c r="AJ32" s="87"/>
      <c r="AK32" s="87"/>
      <c r="AL32" s="87"/>
      <c r="AM32" s="87"/>
      <c r="AN32" s="87"/>
      <c r="AO32" s="87"/>
    </row>
    <row r="33" spans="1:41" ht="23.25" customHeight="1" x14ac:dyDescent="0.25">
      <c r="A33" s="274"/>
      <c r="B33" s="306"/>
      <c r="C33" s="307"/>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09" t="s">
        <v>59</v>
      </c>
      <c r="R33" s="310"/>
      <c r="S33" s="310"/>
      <c r="T33" s="310"/>
      <c r="U33" s="310"/>
      <c r="V33" s="311"/>
      <c r="W33" s="309" t="s">
        <v>60</v>
      </c>
      <c r="X33" s="310"/>
      <c r="Y33" s="310"/>
      <c r="Z33" s="311"/>
      <c r="AA33" s="309" t="s">
        <v>61</v>
      </c>
      <c r="AB33" s="310"/>
      <c r="AC33" s="310"/>
      <c r="AD33" s="312"/>
      <c r="AG33" s="87"/>
      <c r="AH33" s="87"/>
      <c r="AI33" s="87"/>
      <c r="AJ33" s="87"/>
      <c r="AK33" s="87"/>
      <c r="AL33" s="87"/>
      <c r="AM33" s="87"/>
      <c r="AN33" s="87"/>
      <c r="AO33" s="87"/>
    </row>
    <row r="34" spans="1:41" ht="59.25" customHeight="1" x14ac:dyDescent="0.25">
      <c r="A34" s="284" t="str">
        <f>A30</f>
        <v>6 - Acompañar el 100 por ciento  la implementación de las  Políticas Públicas de PPMYEG y PPASP y de los productos que la SDMujer es responsable</v>
      </c>
      <c r="B34" s="286">
        <v>0.2</v>
      </c>
      <c r="C34" s="90" t="s">
        <v>62</v>
      </c>
      <c r="D34" s="156">
        <v>1</v>
      </c>
      <c r="E34" s="156">
        <v>1</v>
      </c>
      <c r="F34" s="156">
        <v>1</v>
      </c>
      <c r="G34" s="156">
        <v>1</v>
      </c>
      <c r="H34" s="156">
        <v>1</v>
      </c>
      <c r="I34" s="156">
        <v>1</v>
      </c>
      <c r="J34" s="156">
        <v>1</v>
      </c>
      <c r="K34" s="156">
        <v>1</v>
      </c>
      <c r="L34" s="156">
        <v>1</v>
      </c>
      <c r="M34" s="156">
        <v>1</v>
      </c>
      <c r="N34" s="156">
        <v>1</v>
      </c>
      <c r="O34" s="156">
        <v>1</v>
      </c>
      <c r="P34" s="156">
        <v>1</v>
      </c>
      <c r="Q34" s="424" t="s">
        <v>137</v>
      </c>
      <c r="R34" s="425"/>
      <c r="S34" s="425"/>
      <c r="T34" s="425"/>
      <c r="U34" s="425"/>
      <c r="V34" s="426"/>
      <c r="W34" s="424" t="s">
        <v>138</v>
      </c>
      <c r="X34" s="425"/>
      <c r="Y34" s="425"/>
      <c r="Z34" s="426"/>
      <c r="AA34" s="424" t="s">
        <v>139</v>
      </c>
      <c r="AB34" s="425"/>
      <c r="AC34" s="425"/>
      <c r="AD34" s="430"/>
      <c r="AE34" s="50" t="s">
        <v>140</v>
      </c>
      <c r="AG34" s="87"/>
      <c r="AH34" s="87"/>
      <c r="AI34" s="87"/>
      <c r="AJ34" s="87"/>
      <c r="AK34" s="87"/>
      <c r="AL34" s="87"/>
      <c r="AM34" s="87"/>
      <c r="AN34" s="87"/>
      <c r="AO34" s="87"/>
    </row>
    <row r="35" spans="1:41" ht="69.75" customHeight="1" x14ac:dyDescent="0.25">
      <c r="A35" s="285"/>
      <c r="B35" s="287"/>
      <c r="C35" s="91" t="s">
        <v>66</v>
      </c>
      <c r="D35" s="242">
        <v>1</v>
      </c>
      <c r="E35" s="92"/>
      <c r="F35" s="92"/>
      <c r="G35" s="93"/>
      <c r="H35" s="93"/>
      <c r="I35" s="93"/>
      <c r="J35" s="93"/>
      <c r="K35" s="93"/>
      <c r="L35" s="93"/>
      <c r="M35" s="93"/>
      <c r="N35" s="93"/>
      <c r="O35" s="93"/>
      <c r="P35" s="157">
        <f>SUM(D35:O35)</f>
        <v>1</v>
      </c>
      <c r="Q35" s="427"/>
      <c r="R35" s="428"/>
      <c r="S35" s="428"/>
      <c r="T35" s="428"/>
      <c r="U35" s="428"/>
      <c r="V35" s="429"/>
      <c r="W35" s="427"/>
      <c r="X35" s="428"/>
      <c r="Y35" s="428"/>
      <c r="Z35" s="429"/>
      <c r="AA35" s="427"/>
      <c r="AB35" s="428"/>
      <c r="AC35" s="428"/>
      <c r="AD35" s="431"/>
      <c r="AE35" s="49"/>
      <c r="AG35" s="87"/>
      <c r="AH35" s="87"/>
      <c r="AI35" s="87"/>
      <c r="AJ35" s="87"/>
      <c r="AK35" s="87"/>
      <c r="AL35" s="87"/>
      <c r="AM35" s="87"/>
      <c r="AN35" s="87"/>
      <c r="AO35" s="87"/>
    </row>
    <row r="36" spans="1:41" ht="26.25" customHeight="1" x14ac:dyDescent="0.25">
      <c r="A36" s="273" t="s">
        <v>67</v>
      </c>
      <c r="B36" s="275" t="s">
        <v>68</v>
      </c>
      <c r="C36" s="277" t="s">
        <v>69</v>
      </c>
      <c r="D36" s="277"/>
      <c r="E36" s="277"/>
      <c r="F36" s="277"/>
      <c r="G36" s="277"/>
      <c r="H36" s="277"/>
      <c r="I36" s="277"/>
      <c r="J36" s="277"/>
      <c r="K36" s="277"/>
      <c r="L36" s="277"/>
      <c r="M36" s="277"/>
      <c r="N36" s="277"/>
      <c r="O36" s="277"/>
      <c r="P36" s="277"/>
      <c r="Q36" s="278" t="s">
        <v>70</v>
      </c>
      <c r="R36" s="279"/>
      <c r="S36" s="279"/>
      <c r="T36" s="279"/>
      <c r="U36" s="279"/>
      <c r="V36" s="279"/>
      <c r="W36" s="279"/>
      <c r="X36" s="279"/>
      <c r="Y36" s="279"/>
      <c r="Z36" s="279"/>
      <c r="AA36" s="279"/>
      <c r="AB36" s="279"/>
      <c r="AC36" s="279"/>
      <c r="AD36" s="280"/>
      <c r="AG36" s="87"/>
      <c r="AH36" s="87"/>
      <c r="AI36" s="87"/>
      <c r="AJ36" s="87"/>
      <c r="AK36" s="87"/>
      <c r="AL36" s="87"/>
      <c r="AM36" s="87"/>
      <c r="AN36" s="87"/>
      <c r="AO36" s="87"/>
    </row>
    <row r="37" spans="1:41" ht="26.25" customHeight="1" x14ac:dyDescent="0.25">
      <c r="A37" s="274"/>
      <c r="B37" s="27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281" t="s">
        <v>85</v>
      </c>
      <c r="R37" s="282"/>
      <c r="S37" s="282"/>
      <c r="T37" s="282"/>
      <c r="U37" s="282"/>
      <c r="V37" s="282"/>
      <c r="W37" s="282"/>
      <c r="X37" s="282"/>
      <c r="Y37" s="282"/>
      <c r="Z37" s="282"/>
      <c r="AA37" s="282"/>
      <c r="AB37" s="282"/>
      <c r="AC37" s="282"/>
      <c r="AD37" s="283"/>
      <c r="AG37" s="94"/>
      <c r="AH37" s="94"/>
      <c r="AI37" s="94"/>
      <c r="AJ37" s="94"/>
      <c r="AK37" s="94"/>
      <c r="AL37" s="94"/>
      <c r="AM37" s="94"/>
      <c r="AN37" s="94"/>
      <c r="AO37" s="94"/>
    </row>
    <row r="38" spans="1:41" ht="36" customHeight="1" x14ac:dyDescent="0.25">
      <c r="A38" s="435" t="s">
        <v>141</v>
      </c>
      <c r="B38" s="527">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248" t="s">
        <v>142</v>
      </c>
      <c r="R38" s="529"/>
      <c r="S38" s="529"/>
      <c r="T38" s="529"/>
      <c r="U38" s="529"/>
      <c r="V38" s="529"/>
      <c r="W38" s="529"/>
      <c r="X38" s="529"/>
      <c r="Y38" s="529"/>
      <c r="Z38" s="529"/>
      <c r="AA38" s="529"/>
      <c r="AB38" s="529"/>
      <c r="AC38" s="529"/>
      <c r="AD38" s="530"/>
      <c r="AE38" s="97"/>
      <c r="AG38" s="98"/>
      <c r="AH38" s="98"/>
      <c r="AI38" s="98"/>
      <c r="AJ38" s="98"/>
      <c r="AK38" s="98"/>
      <c r="AL38" s="98"/>
      <c r="AM38" s="98"/>
      <c r="AN38" s="98"/>
      <c r="AO38" s="98"/>
    </row>
    <row r="39" spans="1:41" ht="36" customHeight="1" x14ac:dyDescent="0.25">
      <c r="A39" s="436"/>
      <c r="B39" s="528"/>
      <c r="C39" s="99" t="s">
        <v>66</v>
      </c>
      <c r="D39" s="100">
        <v>0.05</v>
      </c>
      <c r="E39" s="100"/>
      <c r="F39" s="100"/>
      <c r="G39" s="100"/>
      <c r="H39" s="100"/>
      <c r="I39" s="100"/>
      <c r="J39" s="100"/>
      <c r="K39" s="100"/>
      <c r="L39" s="100"/>
      <c r="M39" s="100"/>
      <c r="N39" s="100"/>
      <c r="O39" s="100"/>
      <c r="P39" s="101">
        <f t="shared" si="0"/>
        <v>0.05</v>
      </c>
      <c r="Q39" s="531"/>
      <c r="R39" s="532"/>
      <c r="S39" s="532"/>
      <c r="T39" s="532"/>
      <c r="U39" s="532"/>
      <c r="V39" s="532"/>
      <c r="W39" s="532"/>
      <c r="X39" s="532"/>
      <c r="Y39" s="532"/>
      <c r="Z39" s="532"/>
      <c r="AA39" s="532"/>
      <c r="AB39" s="532"/>
      <c r="AC39" s="532"/>
      <c r="AD39" s="533"/>
      <c r="AE39" s="97"/>
    </row>
    <row r="40" spans="1:41" ht="36" customHeight="1" x14ac:dyDescent="0.25">
      <c r="A40" s="436" t="s">
        <v>143</v>
      </c>
      <c r="B40" s="527">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58" t="s">
        <v>144</v>
      </c>
      <c r="R40" s="259"/>
      <c r="S40" s="259"/>
      <c r="T40" s="259"/>
      <c r="U40" s="259"/>
      <c r="V40" s="259"/>
      <c r="W40" s="259"/>
      <c r="X40" s="259"/>
      <c r="Y40" s="259"/>
      <c r="Z40" s="259"/>
      <c r="AA40" s="259"/>
      <c r="AB40" s="259"/>
      <c r="AC40" s="259"/>
      <c r="AD40" s="260"/>
      <c r="AE40" s="97"/>
    </row>
    <row r="41" spans="1:41" ht="36" customHeight="1" x14ac:dyDescent="0.25">
      <c r="A41" s="436"/>
      <c r="B41" s="528"/>
      <c r="C41" s="99" t="s">
        <v>66</v>
      </c>
      <c r="D41" s="100">
        <v>0.05</v>
      </c>
      <c r="E41" s="100"/>
      <c r="F41" s="100"/>
      <c r="G41" s="100"/>
      <c r="H41" s="100"/>
      <c r="I41" s="100"/>
      <c r="J41" s="100"/>
      <c r="K41" s="100"/>
      <c r="L41" s="104"/>
      <c r="M41" s="104"/>
      <c r="N41" s="104"/>
      <c r="O41" s="104"/>
      <c r="P41" s="101">
        <f t="shared" si="0"/>
        <v>0.05</v>
      </c>
      <c r="Q41" s="505"/>
      <c r="R41" s="506"/>
      <c r="S41" s="506"/>
      <c r="T41" s="506"/>
      <c r="U41" s="506"/>
      <c r="V41" s="506"/>
      <c r="W41" s="506"/>
      <c r="X41" s="506"/>
      <c r="Y41" s="506"/>
      <c r="Z41" s="506"/>
      <c r="AA41" s="506"/>
      <c r="AB41" s="506"/>
      <c r="AC41" s="506"/>
      <c r="AD41" s="507"/>
      <c r="AE41" s="97"/>
    </row>
    <row r="42" spans="1:41" ht="57.95" customHeight="1" x14ac:dyDescent="0.25">
      <c r="A42" s="436" t="s">
        <v>145</v>
      </c>
      <c r="B42" s="535">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58" t="s">
        <v>146</v>
      </c>
      <c r="R42" s="259"/>
      <c r="S42" s="259"/>
      <c r="T42" s="259"/>
      <c r="U42" s="259"/>
      <c r="V42" s="259"/>
      <c r="W42" s="259"/>
      <c r="X42" s="259"/>
      <c r="Y42" s="259"/>
      <c r="Z42" s="259"/>
      <c r="AA42" s="259"/>
      <c r="AB42" s="259"/>
      <c r="AC42" s="259"/>
      <c r="AD42" s="260"/>
      <c r="AE42" s="97"/>
    </row>
    <row r="43" spans="1:41" ht="57.95" customHeight="1" thickBot="1" x14ac:dyDescent="0.3">
      <c r="A43" s="534"/>
      <c r="B43" s="536"/>
      <c r="C43" s="91" t="s">
        <v>66</v>
      </c>
      <c r="D43" s="105">
        <v>0.11</v>
      </c>
      <c r="E43" s="105"/>
      <c r="F43" s="105"/>
      <c r="G43" s="105"/>
      <c r="H43" s="105"/>
      <c r="I43" s="105"/>
      <c r="J43" s="105"/>
      <c r="K43" s="105"/>
      <c r="L43" s="106"/>
      <c r="M43" s="106"/>
      <c r="N43" s="106"/>
      <c r="O43" s="106"/>
      <c r="P43" s="107">
        <f t="shared" si="0"/>
        <v>0.11</v>
      </c>
      <c r="Q43" s="261"/>
      <c r="R43" s="262"/>
      <c r="S43" s="262"/>
      <c r="T43" s="262"/>
      <c r="U43" s="262"/>
      <c r="V43" s="262"/>
      <c r="W43" s="262"/>
      <c r="X43" s="262"/>
      <c r="Y43" s="262"/>
      <c r="Z43" s="262"/>
      <c r="AA43" s="262"/>
      <c r="AB43" s="262"/>
      <c r="AC43" s="262"/>
      <c r="AD43" s="263"/>
      <c r="AE43" s="97"/>
    </row>
    <row r="44" spans="1:41" x14ac:dyDescent="0.25">
      <c r="A44" s="50" t="s">
        <v>96</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Z26"/>
  <sheetViews>
    <sheetView topLeftCell="B6" zoomScale="70" zoomScaleNormal="70" workbookViewId="0">
      <selection activeCell="N16" sqref="N16"/>
    </sheetView>
  </sheetViews>
  <sheetFormatPr baseColWidth="10" defaultColWidth="10.7109375" defaultRowHeight="15" x14ac:dyDescent="0.25"/>
  <cols>
    <col min="1" max="1" width="7" style="113" customWidth="1"/>
    <col min="2" max="2" width="8.85546875" style="108" customWidth="1"/>
    <col min="3" max="3" width="9.42578125" style="108" customWidth="1"/>
    <col min="4" max="4" width="10.42578125" style="108" customWidth="1"/>
    <col min="5" max="5" width="6.140625" style="108" customWidth="1"/>
    <col min="6" max="6" width="9" style="108" customWidth="1"/>
    <col min="7" max="7" width="7" style="108" customWidth="1"/>
    <col min="8" max="8" width="15.42578125" style="108" customWidth="1"/>
    <col min="9" max="9" width="14.7109375" style="108" customWidth="1"/>
    <col min="10" max="11" width="29.28515625" style="108" customWidth="1"/>
    <col min="12" max="12" width="16.7109375" style="108" customWidth="1"/>
    <col min="13" max="14" width="15.28515625" style="108" customWidth="1"/>
    <col min="15" max="15" width="37.85546875" style="108" customWidth="1"/>
    <col min="16" max="16" width="7.5703125" style="108" customWidth="1"/>
    <col min="17" max="17" width="8.140625" style="108" customWidth="1"/>
    <col min="18" max="18" width="7.5703125" style="108" customWidth="1"/>
    <col min="19" max="19" width="7.28515625" style="108" customWidth="1"/>
    <col min="20" max="20" width="6.85546875" style="108" customWidth="1"/>
    <col min="21" max="21" width="17.42578125" style="108" customWidth="1"/>
    <col min="22" max="22" width="27.85546875" style="108" customWidth="1"/>
    <col min="23" max="46" width="5.7109375" style="108" customWidth="1"/>
    <col min="47" max="47" width="11.85546875" style="108" customWidth="1"/>
    <col min="48" max="48" width="10.7109375" style="108"/>
    <col min="49" max="49" width="43.7109375" style="108" customWidth="1"/>
    <col min="50" max="51" width="24.42578125" style="108" customWidth="1"/>
    <col min="52" max="16384" width="10.7109375" style="108"/>
  </cols>
  <sheetData>
    <row r="1" spans="1:51" ht="16.5" customHeight="1" x14ac:dyDescent="0.25">
      <c r="B1" s="576" t="s">
        <v>0</v>
      </c>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c r="AW1" s="578"/>
      <c r="AX1" s="336" t="s">
        <v>1</v>
      </c>
      <c r="AY1" s="337"/>
    </row>
    <row r="2" spans="1:51" ht="16.5" customHeight="1" x14ac:dyDescent="0.25">
      <c r="B2" s="579" t="s">
        <v>2</v>
      </c>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c r="AW2" s="581"/>
      <c r="AX2" s="342" t="s">
        <v>3</v>
      </c>
      <c r="AY2" s="343"/>
    </row>
    <row r="3" spans="1:51" ht="15" customHeight="1" x14ac:dyDescent="0.25">
      <c r="B3" s="582" t="s">
        <v>147</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4"/>
      <c r="AX3" s="342" t="s">
        <v>5</v>
      </c>
      <c r="AY3" s="343"/>
    </row>
    <row r="4" spans="1:51" ht="16.5" customHeight="1" x14ac:dyDescent="0.25">
      <c r="B4" s="576"/>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c r="AW4" s="578"/>
      <c r="AX4" s="585" t="s">
        <v>148</v>
      </c>
      <c r="AY4" s="585"/>
    </row>
    <row r="5" spans="1:51" ht="15" customHeight="1" x14ac:dyDescent="0.25">
      <c r="B5" s="539" t="s">
        <v>149</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1"/>
      <c r="AI5" s="551" t="s">
        <v>13</v>
      </c>
      <c r="AJ5" s="552"/>
      <c r="AK5" s="552"/>
      <c r="AL5" s="552"/>
      <c r="AM5" s="552"/>
      <c r="AN5" s="552"/>
      <c r="AO5" s="552"/>
      <c r="AP5" s="552"/>
      <c r="AQ5" s="552"/>
      <c r="AR5" s="552"/>
      <c r="AS5" s="552"/>
      <c r="AT5" s="552"/>
      <c r="AU5" s="552"/>
      <c r="AV5" s="553"/>
      <c r="AW5" s="548" t="s">
        <v>150</v>
      </c>
      <c r="AX5" s="548" t="s">
        <v>151</v>
      </c>
      <c r="AY5" s="548" t="s">
        <v>152</v>
      </c>
    </row>
    <row r="6" spans="1:51" ht="15" customHeight="1" x14ac:dyDescent="0.25">
      <c r="B6" s="561" t="s">
        <v>8</v>
      </c>
      <c r="C6" s="561"/>
      <c r="D6" s="561"/>
      <c r="E6" s="562">
        <v>44575</v>
      </c>
      <c r="F6" s="563"/>
      <c r="G6" s="561" t="s">
        <v>9</v>
      </c>
      <c r="H6" s="561"/>
      <c r="I6" s="564" t="s">
        <v>10</v>
      </c>
      <c r="J6" s="564"/>
      <c r="K6" s="197" t="s">
        <v>11</v>
      </c>
      <c r="L6" s="551"/>
      <c r="M6" s="552"/>
      <c r="N6" s="552"/>
      <c r="O6" s="552"/>
      <c r="P6" s="552"/>
      <c r="Q6" s="552"/>
      <c r="R6" s="552"/>
      <c r="S6" s="552"/>
      <c r="T6" s="552"/>
      <c r="U6" s="552"/>
      <c r="V6" s="552"/>
      <c r="W6" s="198"/>
      <c r="X6" s="198"/>
      <c r="Y6" s="198"/>
      <c r="Z6" s="198"/>
      <c r="AA6" s="198"/>
      <c r="AB6" s="198"/>
      <c r="AC6" s="198"/>
      <c r="AD6" s="198"/>
      <c r="AE6" s="198"/>
      <c r="AF6" s="198"/>
      <c r="AG6" s="198"/>
      <c r="AH6" s="199"/>
      <c r="AI6" s="554"/>
      <c r="AJ6" s="555"/>
      <c r="AK6" s="555"/>
      <c r="AL6" s="555"/>
      <c r="AM6" s="555"/>
      <c r="AN6" s="555"/>
      <c r="AO6" s="555"/>
      <c r="AP6" s="555"/>
      <c r="AQ6" s="555"/>
      <c r="AR6" s="555"/>
      <c r="AS6" s="555"/>
      <c r="AT6" s="555"/>
      <c r="AU6" s="555"/>
      <c r="AV6" s="556"/>
      <c r="AW6" s="560"/>
      <c r="AX6" s="560"/>
      <c r="AY6" s="560"/>
    </row>
    <row r="7" spans="1:51" ht="15" customHeight="1" x14ac:dyDescent="0.25">
      <c r="B7" s="561"/>
      <c r="C7" s="561"/>
      <c r="D7" s="561"/>
      <c r="E7" s="563"/>
      <c r="F7" s="563"/>
      <c r="G7" s="561"/>
      <c r="H7" s="561"/>
      <c r="I7" s="564" t="s">
        <v>12</v>
      </c>
      <c r="J7" s="564"/>
      <c r="K7" s="197"/>
      <c r="L7" s="554"/>
      <c r="M7" s="555"/>
      <c r="N7" s="555"/>
      <c r="O7" s="555"/>
      <c r="P7" s="555"/>
      <c r="Q7" s="555"/>
      <c r="R7" s="555"/>
      <c r="S7" s="555"/>
      <c r="T7" s="555"/>
      <c r="U7" s="555"/>
      <c r="V7" s="555"/>
      <c r="W7" s="200"/>
      <c r="X7" s="200"/>
      <c r="Y7" s="200"/>
      <c r="Z7" s="200"/>
      <c r="AA7" s="200"/>
      <c r="AB7" s="200"/>
      <c r="AC7" s="200"/>
      <c r="AD7" s="200"/>
      <c r="AE7" s="200"/>
      <c r="AF7" s="200"/>
      <c r="AG7" s="200"/>
      <c r="AH7" s="201"/>
      <c r="AI7" s="554"/>
      <c r="AJ7" s="555"/>
      <c r="AK7" s="555"/>
      <c r="AL7" s="555"/>
      <c r="AM7" s="555"/>
      <c r="AN7" s="555"/>
      <c r="AO7" s="555"/>
      <c r="AP7" s="555"/>
      <c r="AQ7" s="555"/>
      <c r="AR7" s="555"/>
      <c r="AS7" s="555"/>
      <c r="AT7" s="555"/>
      <c r="AU7" s="555"/>
      <c r="AV7" s="556"/>
      <c r="AW7" s="560"/>
      <c r="AX7" s="560"/>
      <c r="AY7" s="560"/>
    </row>
    <row r="8" spans="1:51" ht="15" customHeight="1" x14ac:dyDescent="0.25">
      <c r="B8" s="561"/>
      <c r="C8" s="561"/>
      <c r="D8" s="561"/>
      <c r="E8" s="563"/>
      <c r="F8" s="563"/>
      <c r="G8" s="561"/>
      <c r="H8" s="561"/>
      <c r="I8" s="564" t="s">
        <v>13</v>
      </c>
      <c r="J8" s="564"/>
      <c r="K8" s="197"/>
      <c r="L8" s="557"/>
      <c r="M8" s="558"/>
      <c r="N8" s="558"/>
      <c r="O8" s="558"/>
      <c r="P8" s="558"/>
      <c r="Q8" s="558"/>
      <c r="R8" s="558"/>
      <c r="S8" s="558"/>
      <c r="T8" s="558"/>
      <c r="U8" s="558"/>
      <c r="V8" s="558"/>
      <c r="W8" s="202"/>
      <c r="X8" s="202"/>
      <c r="Y8" s="202"/>
      <c r="Z8" s="202"/>
      <c r="AA8" s="202"/>
      <c r="AB8" s="202"/>
      <c r="AC8" s="202"/>
      <c r="AD8" s="202"/>
      <c r="AE8" s="202"/>
      <c r="AF8" s="202"/>
      <c r="AG8" s="202"/>
      <c r="AH8" s="203"/>
      <c r="AI8" s="554"/>
      <c r="AJ8" s="555"/>
      <c r="AK8" s="555"/>
      <c r="AL8" s="555"/>
      <c r="AM8" s="555"/>
      <c r="AN8" s="555"/>
      <c r="AO8" s="555"/>
      <c r="AP8" s="555"/>
      <c r="AQ8" s="555"/>
      <c r="AR8" s="555"/>
      <c r="AS8" s="555"/>
      <c r="AT8" s="555"/>
      <c r="AU8" s="555"/>
      <c r="AV8" s="556"/>
      <c r="AW8" s="560"/>
      <c r="AX8" s="560"/>
      <c r="AY8" s="560"/>
    </row>
    <row r="9" spans="1:51" ht="32.1" customHeight="1" x14ac:dyDescent="0.25">
      <c r="B9" s="565" t="s">
        <v>153</v>
      </c>
      <c r="C9" s="566"/>
      <c r="D9" s="567"/>
      <c r="E9" s="568" t="s">
        <v>154</v>
      </c>
      <c r="F9" s="569"/>
      <c r="G9" s="569"/>
      <c r="H9" s="569"/>
      <c r="I9" s="569"/>
      <c r="J9" s="569"/>
      <c r="K9" s="569"/>
      <c r="L9" s="570"/>
      <c r="M9" s="570"/>
      <c r="N9" s="570"/>
      <c r="O9" s="570"/>
      <c r="P9" s="570"/>
      <c r="Q9" s="570"/>
      <c r="R9" s="570"/>
      <c r="S9" s="570"/>
      <c r="T9" s="570"/>
      <c r="U9" s="570"/>
      <c r="V9" s="570"/>
      <c r="W9" s="570"/>
      <c r="X9" s="570"/>
      <c r="Y9" s="570"/>
      <c r="Z9" s="570"/>
      <c r="AA9" s="570"/>
      <c r="AB9" s="570"/>
      <c r="AC9" s="570"/>
      <c r="AD9" s="570"/>
      <c r="AE9" s="570"/>
      <c r="AF9" s="570"/>
      <c r="AG9" s="570"/>
      <c r="AH9" s="571"/>
      <c r="AI9" s="554"/>
      <c r="AJ9" s="555"/>
      <c r="AK9" s="555"/>
      <c r="AL9" s="555"/>
      <c r="AM9" s="555"/>
      <c r="AN9" s="555"/>
      <c r="AO9" s="555"/>
      <c r="AP9" s="555"/>
      <c r="AQ9" s="555"/>
      <c r="AR9" s="555"/>
      <c r="AS9" s="555"/>
      <c r="AT9" s="555"/>
      <c r="AU9" s="555"/>
      <c r="AV9" s="556"/>
      <c r="AW9" s="560"/>
      <c r="AX9" s="560"/>
      <c r="AY9" s="560"/>
    </row>
    <row r="10" spans="1:51" ht="24.95" customHeight="1" x14ac:dyDescent="0.25">
      <c r="B10" s="572" t="s">
        <v>155</v>
      </c>
      <c r="C10" s="573"/>
      <c r="D10" s="574"/>
      <c r="E10" s="575" t="s">
        <v>156</v>
      </c>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1"/>
      <c r="AI10" s="557"/>
      <c r="AJ10" s="558"/>
      <c r="AK10" s="558"/>
      <c r="AL10" s="558"/>
      <c r="AM10" s="558"/>
      <c r="AN10" s="558"/>
      <c r="AO10" s="558"/>
      <c r="AP10" s="558"/>
      <c r="AQ10" s="558"/>
      <c r="AR10" s="558"/>
      <c r="AS10" s="558"/>
      <c r="AT10" s="558"/>
      <c r="AU10" s="558"/>
      <c r="AV10" s="559"/>
      <c r="AW10" s="560"/>
      <c r="AX10" s="560"/>
      <c r="AY10" s="560"/>
    </row>
    <row r="11" spans="1:51" ht="35.1" customHeight="1" x14ac:dyDescent="0.25">
      <c r="B11" s="542" t="s">
        <v>157</v>
      </c>
      <c r="C11" s="550"/>
      <c r="D11" s="550"/>
      <c r="E11" s="550"/>
      <c r="F11" s="550"/>
      <c r="G11" s="543"/>
      <c r="H11" s="542" t="s">
        <v>158</v>
      </c>
      <c r="I11" s="543"/>
      <c r="J11" s="548" t="s">
        <v>159</v>
      </c>
      <c r="K11" s="548" t="s">
        <v>160</v>
      </c>
      <c r="L11" s="548" t="s">
        <v>161</v>
      </c>
      <c r="M11" s="548" t="s">
        <v>162</v>
      </c>
      <c r="N11" s="548" t="s">
        <v>163</v>
      </c>
      <c r="O11" s="548" t="s">
        <v>164</v>
      </c>
      <c r="P11" s="542" t="s">
        <v>165</v>
      </c>
      <c r="Q11" s="550"/>
      <c r="R11" s="550"/>
      <c r="S11" s="550"/>
      <c r="T11" s="543"/>
      <c r="U11" s="548" t="s">
        <v>166</v>
      </c>
      <c r="V11" s="548" t="s">
        <v>167</v>
      </c>
      <c r="W11" s="539" t="s">
        <v>168</v>
      </c>
      <c r="X11" s="540"/>
      <c r="Y11" s="540"/>
      <c r="Z11" s="540"/>
      <c r="AA11" s="540"/>
      <c r="AB11" s="540"/>
      <c r="AC11" s="540"/>
      <c r="AD11" s="540"/>
      <c r="AE11" s="540"/>
      <c r="AF11" s="540"/>
      <c r="AG11" s="540"/>
      <c r="AH11" s="541"/>
      <c r="AI11" s="539" t="s">
        <v>169</v>
      </c>
      <c r="AJ11" s="540"/>
      <c r="AK11" s="540"/>
      <c r="AL11" s="540"/>
      <c r="AM11" s="540"/>
      <c r="AN11" s="540"/>
      <c r="AO11" s="540"/>
      <c r="AP11" s="540"/>
      <c r="AQ11" s="540"/>
      <c r="AR11" s="540"/>
      <c r="AS11" s="540"/>
      <c r="AT11" s="541"/>
      <c r="AU11" s="542" t="s">
        <v>41</v>
      </c>
      <c r="AV11" s="543"/>
      <c r="AW11" s="560"/>
      <c r="AX11" s="560"/>
      <c r="AY11" s="560"/>
    </row>
    <row r="12" spans="1:51" ht="38.1" customHeight="1" x14ac:dyDescent="0.25">
      <c r="B12" s="204" t="s">
        <v>170</v>
      </c>
      <c r="C12" s="204" t="s">
        <v>171</v>
      </c>
      <c r="D12" s="204" t="s">
        <v>172</v>
      </c>
      <c r="E12" s="204" t="s">
        <v>173</v>
      </c>
      <c r="F12" s="204" t="s">
        <v>174</v>
      </c>
      <c r="G12" s="204" t="s">
        <v>175</v>
      </c>
      <c r="H12" s="204" t="s">
        <v>176</v>
      </c>
      <c r="I12" s="204" t="s">
        <v>177</v>
      </c>
      <c r="J12" s="549"/>
      <c r="K12" s="549"/>
      <c r="L12" s="549"/>
      <c r="M12" s="549"/>
      <c r="N12" s="549"/>
      <c r="O12" s="549"/>
      <c r="P12" s="204">
        <v>2020</v>
      </c>
      <c r="Q12" s="204">
        <v>2021</v>
      </c>
      <c r="R12" s="204">
        <v>2022</v>
      </c>
      <c r="S12" s="204">
        <v>2023</v>
      </c>
      <c r="T12" s="204">
        <v>2024</v>
      </c>
      <c r="U12" s="549"/>
      <c r="V12" s="549"/>
      <c r="W12" s="111" t="s">
        <v>29</v>
      </c>
      <c r="X12" s="111" t="s">
        <v>30</v>
      </c>
      <c r="Y12" s="111" t="s">
        <v>31</v>
      </c>
      <c r="Z12" s="111" t="s">
        <v>32</v>
      </c>
      <c r="AA12" s="111" t="s">
        <v>33</v>
      </c>
      <c r="AB12" s="111" t="s">
        <v>34</v>
      </c>
      <c r="AC12" s="111" t="s">
        <v>35</v>
      </c>
      <c r="AD12" s="111" t="s">
        <v>36</v>
      </c>
      <c r="AE12" s="111" t="s">
        <v>37</v>
      </c>
      <c r="AF12" s="111" t="s">
        <v>38</v>
      </c>
      <c r="AG12" s="111" t="s">
        <v>39</v>
      </c>
      <c r="AH12" s="111" t="s">
        <v>40</v>
      </c>
      <c r="AI12" s="111" t="s">
        <v>29</v>
      </c>
      <c r="AJ12" s="111" t="s">
        <v>30</v>
      </c>
      <c r="AK12" s="111" t="s">
        <v>31</v>
      </c>
      <c r="AL12" s="111" t="s">
        <v>32</v>
      </c>
      <c r="AM12" s="111" t="s">
        <v>33</v>
      </c>
      <c r="AN12" s="111" t="s">
        <v>34</v>
      </c>
      <c r="AO12" s="111" t="s">
        <v>35</v>
      </c>
      <c r="AP12" s="111" t="s">
        <v>36</v>
      </c>
      <c r="AQ12" s="111" t="s">
        <v>37</v>
      </c>
      <c r="AR12" s="111" t="s">
        <v>38</v>
      </c>
      <c r="AS12" s="111" t="s">
        <v>39</v>
      </c>
      <c r="AT12" s="111" t="s">
        <v>40</v>
      </c>
      <c r="AU12" s="204" t="s">
        <v>178</v>
      </c>
      <c r="AV12" s="204" t="s">
        <v>179</v>
      </c>
      <c r="AW12" s="549"/>
      <c r="AX12" s="549"/>
      <c r="AY12" s="549"/>
    </row>
    <row r="13" spans="1:51" s="208" customFormat="1" ht="92.1" customHeight="1" x14ac:dyDescent="0.25">
      <c r="A13" s="235">
        <v>1</v>
      </c>
      <c r="B13" s="109">
        <v>38</v>
      </c>
      <c r="C13" s="109"/>
      <c r="D13" s="109"/>
      <c r="E13" s="109"/>
      <c r="F13" s="109"/>
      <c r="G13" s="109"/>
      <c r="H13" s="109"/>
      <c r="I13" s="109" t="s">
        <v>52</v>
      </c>
      <c r="J13" s="129" t="s">
        <v>180</v>
      </c>
      <c r="K13" s="129" t="s">
        <v>181</v>
      </c>
      <c r="L13" s="109" t="s">
        <v>182</v>
      </c>
      <c r="M13" s="109">
        <v>1</v>
      </c>
      <c r="N13" s="109" t="s">
        <v>183</v>
      </c>
      <c r="O13" s="211" t="s">
        <v>184</v>
      </c>
      <c r="P13" s="205">
        <v>1</v>
      </c>
      <c r="Q13" s="205">
        <v>1</v>
      </c>
      <c r="R13" s="205">
        <v>1</v>
      </c>
      <c r="S13" s="205">
        <v>1</v>
      </c>
      <c r="T13" s="205">
        <v>1</v>
      </c>
      <c r="U13" s="205" t="s">
        <v>185</v>
      </c>
      <c r="V13" s="225" t="s">
        <v>186</v>
      </c>
      <c r="W13" s="109">
        <v>0.1</v>
      </c>
      <c r="X13" s="619">
        <v>0.05</v>
      </c>
      <c r="Y13" s="619">
        <v>0.05</v>
      </c>
      <c r="Z13" s="109">
        <v>0.1</v>
      </c>
      <c r="AA13" s="619">
        <v>0.05</v>
      </c>
      <c r="AB13" s="619">
        <v>0.05</v>
      </c>
      <c r="AC13" s="109">
        <v>0.1</v>
      </c>
      <c r="AD13" s="109">
        <v>0.1</v>
      </c>
      <c r="AE13" s="109">
        <v>0.1</v>
      </c>
      <c r="AF13" s="109">
        <v>0.1</v>
      </c>
      <c r="AG13" s="109">
        <v>0.1</v>
      </c>
      <c r="AH13" s="109">
        <v>0.1</v>
      </c>
      <c r="AI13" s="131">
        <v>0.1</v>
      </c>
      <c r="AJ13" s="131"/>
      <c r="AK13" s="131"/>
      <c r="AL13" s="131"/>
      <c r="AM13" s="131"/>
      <c r="AN13" s="131"/>
      <c r="AO13" s="131"/>
      <c r="AP13" s="131"/>
      <c r="AQ13" s="131"/>
      <c r="AR13" s="131"/>
      <c r="AS13" s="131"/>
      <c r="AT13" s="131"/>
      <c r="AU13" s="131">
        <f>SUM(AI13:AT13)</f>
        <v>0.1</v>
      </c>
      <c r="AV13" s="206">
        <f>AU13/R13</f>
        <v>0.1</v>
      </c>
      <c r="AW13" s="207" t="s">
        <v>187</v>
      </c>
      <c r="AX13" s="207" t="s">
        <v>100</v>
      </c>
      <c r="AY13" s="243" t="s">
        <v>100</v>
      </c>
    </row>
    <row r="14" spans="1:51" s="208" customFormat="1" ht="126" customHeight="1" x14ac:dyDescent="0.25">
      <c r="A14" s="235">
        <v>2</v>
      </c>
      <c r="B14" s="109">
        <v>39</v>
      </c>
      <c r="C14" s="109"/>
      <c r="D14" s="109"/>
      <c r="E14" s="109"/>
      <c r="F14" s="109"/>
      <c r="G14" s="109"/>
      <c r="H14" s="109"/>
      <c r="I14" s="109" t="s">
        <v>52</v>
      </c>
      <c r="J14" s="131" t="s">
        <v>188</v>
      </c>
      <c r="K14" s="131" t="s">
        <v>189</v>
      </c>
      <c r="L14" s="109" t="s">
        <v>182</v>
      </c>
      <c r="M14" s="109">
        <v>1</v>
      </c>
      <c r="N14" s="109" t="s">
        <v>190</v>
      </c>
      <c r="O14" s="211" t="s">
        <v>191</v>
      </c>
      <c r="P14" s="205">
        <v>1</v>
      </c>
      <c r="Q14" s="205">
        <v>1</v>
      </c>
      <c r="R14" s="205">
        <v>1</v>
      </c>
      <c r="S14" s="205">
        <v>1</v>
      </c>
      <c r="T14" s="205">
        <v>1</v>
      </c>
      <c r="U14" s="109" t="s">
        <v>185</v>
      </c>
      <c r="V14" s="109" t="s">
        <v>192</v>
      </c>
      <c r="W14" s="109">
        <v>0.05</v>
      </c>
      <c r="X14" s="109">
        <v>0.05</v>
      </c>
      <c r="Y14" s="109">
        <v>0.05</v>
      </c>
      <c r="Z14" s="109">
        <v>0.1</v>
      </c>
      <c r="AA14" s="109">
        <v>0.1</v>
      </c>
      <c r="AB14" s="109">
        <v>0.1</v>
      </c>
      <c r="AC14" s="109">
        <v>0.1</v>
      </c>
      <c r="AD14" s="109">
        <v>0.1</v>
      </c>
      <c r="AE14" s="109">
        <v>0.1</v>
      </c>
      <c r="AF14" s="109">
        <v>0.1</v>
      </c>
      <c r="AG14" s="109">
        <v>0.1</v>
      </c>
      <c r="AH14" s="109">
        <v>0.05</v>
      </c>
      <c r="AI14" s="131">
        <v>0.05</v>
      </c>
      <c r="AJ14" s="131"/>
      <c r="AK14" s="131"/>
      <c r="AL14" s="131"/>
      <c r="AM14" s="131"/>
      <c r="AN14" s="131"/>
      <c r="AO14" s="131"/>
      <c r="AP14" s="131"/>
      <c r="AQ14" s="131"/>
      <c r="AR14" s="131"/>
      <c r="AS14" s="131"/>
      <c r="AT14" s="131"/>
      <c r="AU14" s="131">
        <f t="shared" ref="AU14:AU22" si="0">SUM(AI14:AT14)</f>
        <v>0.05</v>
      </c>
      <c r="AV14" s="206">
        <f t="shared" ref="AV14:AV22" si="1">AU14/R14</f>
        <v>0.05</v>
      </c>
      <c r="AW14" s="209" t="s">
        <v>193</v>
      </c>
      <c r="AX14" s="209" t="s">
        <v>100</v>
      </c>
      <c r="AY14" s="131" t="s">
        <v>100</v>
      </c>
    </row>
    <row r="15" spans="1:51" s="215" customFormat="1" ht="132.94999999999999" customHeight="1" x14ac:dyDescent="0.25">
      <c r="A15" s="236">
        <v>3</v>
      </c>
      <c r="B15" s="210">
        <v>38</v>
      </c>
      <c r="C15" s="210"/>
      <c r="D15" s="210"/>
      <c r="E15" s="210"/>
      <c r="F15" s="210"/>
      <c r="G15" s="210"/>
      <c r="H15" s="211" t="s">
        <v>194</v>
      </c>
      <c r="I15" s="109" t="s">
        <v>52</v>
      </c>
      <c r="J15" s="212" t="s">
        <v>195</v>
      </c>
      <c r="K15" s="212" t="s">
        <v>196</v>
      </c>
      <c r="L15" s="211"/>
      <c r="M15" s="211" t="s">
        <v>52</v>
      </c>
      <c r="N15" s="211" t="s">
        <v>197</v>
      </c>
      <c r="O15" s="211" t="s">
        <v>198</v>
      </c>
      <c r="P15" s="213">
        <v>0</v>
      </c>
      <c r="Q15" s="213">
        <v>0</v>
      </c>
      <c r="R15" s="213">
        <v>4</v>
      </c>
      <c r="S15" s="213">
        <v>0</v>
      </c>
      <c r="T15" s="213">
        <v>0</v>
      </c>
      <c r="U15" s="210" t="s">
        <v>199</v>
      </c>
      <c r="V15" s="210" t="s">
        <v>200</v>
      </c>
      <c r="W15" s="210">
        <v>0</v>
      </c>
      <c r="X15" s="210">
        <v>0</v>
      </c>
      <c r="Y15" s="210">
        <v>0</v>
      </c>
      <c r="Z15" s="210">
        <v>0</v>
      </c>
      <c r="AA15" s="210">
        <v>0</v>
      </c>
      <c r="AB15" s="210">
        <v>0</v>
      </c>
      <c r="AC15" s="210">
        <v>2</v>
      </c>
      <c r="AD15" s="210">
        <v>0</v>
      </c>
      <c r="AE15" s="210">
        <v>0</v>
      </c>
      <c r="AF15" s="210">
        <v>0</v>
      </c>
      <c r="AG15" s="210">
        <v>0</v>
      </c>
      <c r="AH15" s="210">
        <v>2</v>
      </c>
      <c r="AI15" s="213">
        <v>0</v>
      </c>
      <c r="AJ15" s="213"/>
      <c r="AK15" s="213"/>
      <c r="AL15" s="213"/>
      <c r="AM15" s="213"/>
      <c r="AN15" s="213"/>
      <c r="AO15" s="213"/>
      <c r="AP15" s="213"/>
      <c r="AQ15" s="213"/>
      <c r="AR15" s="213"/>
      <c r="AS15" s="213"/>
      <c r="AT15" s="213"/>
      <c r="AU15" s="131">
        <f t="shared" si="0"/>
        <v>0</v>
      </c>
      <c r="AV15" s="206">
        <f t="shared" si="1"/>
        <v>0</v>
      </c>
      <c r="AW15" s="221" t="s">
        <v>201</v>
      </c>
      <c r="AX15" s="214" t="s">
        <v>100</v>
      </c>
      <c r="AY15" s="213" t="s">
        <v>100</v>
      </c>
    </row>
    <row r="16" spans="1:51" s="215" customFormat="1" ht="120.95" customHeight="1" x14ac:dyDescent="0.25">
      <c r="A16" s="236">
        <v>4</v>
      </c>
      <c r="B16" s="210">
        <v>38</v>
      </c>
      <c r="C16" s="210"/>
      <c r="D16" s="210"/>
      <c r="E16" s="210"/>
      <c r="F16" s="210"/>
      <c r="G16" s="210"/>
      <c r="H16" s="211" t="s">
        <v>194</v>
      </c>
      <c r="I16" s="109" t="s">
        <v>52</v>
      </c>
      <c r="J16" s="212" t="s">
        <v>202</v>
      </c>
      <c r="K16" s="212" t="s">
        <v>203</v>
      </c>
      <c r="L16" s="211"/>
      <c r="M16" s="211" t="s">
        <v>52</v>
      </c>
      <c r="N16" s="211" t="s">
        <v>197</v>
      </c>
      <c r="O16" s="211" t="s">
        <v>204</v>
      </c>
      <c r="P16" s="213">
        <v>0</v>
      </c>
      <c r="Q16" s="213">
        <v>0</v>
      </c>
      <c r="R16" s="213">
        <v>4</v>
      </c>
      <c r="S16" s="213">
        <v>0</v>
      </c>
      <c r="T16" s="213">
        <v>0</v>
      </c>
      <c r="U16" s="210" t="s">
        <v>199</v>
      </c>
      <c r="V16" s="210" t="s">
        <v>200</v>
      </c>
      <c r="W16" s="210">
        <v>0</v>
      </c>
      <c r="X16" s="210">
        <v>0</v>
      </c>
      <c r="Y16" s="210">
        <v>0</v>
      </c>
      <c r="Z16" s="210">
        <v>0</v>
      </c>
      <c r="AA16" s="210">
        <v>0</v>
      </c>
      <c r="AB16" s="210">
        <v>0</v>
      </c>
      <c r="AC16" s="210">
        <v>2</v>
      </c>
      <c r="AD16" s="210">
        <v>0</v>
      </c>
      <c r="AE16" s="210">
        <v>0</v>
      </c>
      <c r="AF16" s="210">
        <v>0</v>
      </c>
      <c r="AG16" s="210">
        <v>0</v>
      </c>
      <c r="AH16" s="210">
        <v>2</v>
      </c>
      <c r="AI16" s="213">
        <v>0</v>
      </c>
      <c r="AJ16" s="213"/>
      <c r="AK16" s="213"/>
      <c r="AL16" s="213"/>
      <c r="AM16" s="213"/>
      <c r="AN16" s="213"/>
      <c r="AO16" s="213"/>
      <c r="AP16" s="213"/>
      <c r="AQ16" s="213"/>
      <c r="AR16" s="213"/>
      <c r="AS16" s="213"/>
      <c r="AT16" s="213"/>
      <c r="AU16" s="131">
        <f t="shared" si="0"/>
        <v>0</v>
      </c>
      <c r="AV16" s="206">
        <f t="shared" si="1"/>
        <v>0</v>
      </c>
      <c r="AW16" s="221" t="s">
        <v>201</v>
      </c>
      <c r="AX16" s="214" t="s">
        <v>100</v>
      </c>
      <c r="AY16" s="213" t="s">
        <v>100</v>
      </c>
    </row>
    <row r="17" spans="1:52" ht="117" customHeight="1" x14ac:dyDescent="0.25">
      <c r="A17" s="237">
        <v>5</v>
      </c>
      <c r="B17" s="197">
        <v>39</v>
      </c>
      <c r="C17" s="197"/>
      <c r="D17" s="197"/>
      <c r="E17" s="197"/>
      <c r="F17" s="197"/>
      <c r="G17" s="197"/>
      <c r="H17" s="211" t="s">
        <v>205</v>
      </c>
      <c r="I17" s="109" t="s">
        <v>52</v>
      </c>
      <c r="J17" s="212" t="s">
        <v>206</v>
      </c>
      <c r="K17" s="212" t="s">
        <v>207</v>
      </c>
      <c r="L17" s="211"/>
      <c r="M17" s="211" t="s">
        <v>52</v>
      </c>
      <c r="N17" s="211" t="s">
        <v>208</v>
      </c>
      <c r="O17" s="211" t="s">
        <v>209</v>
      </c>
      <c r="P17" s="221">
        <v>0</v>
      </c>
      <c r="Q17" s="221">
        <v>0</v>
      </c>
      <c r="R17" s="221">
        <v>1</v>
      </c>
      <c r="S17" s="224">
        <v>0</v>
      </c>
      <c r="T17" s="224">
        <v>0</v>
      </c>
      <c r="U17" s="211" t="s">
        <v>185</v>
      </c>
      <c r="V17" s="212" t="s">
        <v>210</v>
      </c>
      <c r="W17" s="231">
        <v>0.05</v>
      </c>
      <c r="X17" s="231">
        <v>0.09</v>
      </c>
      <c r="Y17" s="231">
        <v>0.09</v>
      </c>
      <c r="Z17" s="231">
        <v>0.09</v>
      </c>
      <c r="AA17" s="231">
        <v>0.09</v>
      </c>
      <c r="AB17" s="231">
        <v>0.09</v>
      </c>
      <c r="AC17" s="231">
        <v>0.09</v>
      </c>
      <c r="AD17" s="231">
        <v>0.09</v>
      </c>
      <c r="AE17" s="231">
        <v>0.09</v>
      </c>
      <c r="AF17" s="231">
        <v>0.09</v>
      </c>
      <c r="AG17" s="231">
        <v>0.09</v>
      </c>
      <c r="AH17" s="231">
        <v>0.05</v>
      </c>
      <c r="AI17" s="231">
        <v>0.05</v>
      </c>
      <c r="AJ17" s="212"/>
      <c r="AK17" s="212"/>
      <c r="AL17" s="212"/>
      <c r="AM17" s="212"/>
      <c r="AN17" s="212"/>
      <c r="AO17" s="212"/>
      <c r="AP17" s="212"/>
      <c r="AQ17" s="216"/>
      <c r="AR17" s="216"/>
      <c r="AS17" s="216"/>
      <c r="AT17" s="216"/>
      <c r="AU17" s="131">
        <f t="shared" si="0"/>
        <v>0.05</v>
      </c>
      <c r="AV17" s="206">
        <f t="shared" si="1"/>
        <v>0.05</v>
      </c>
      <c r="AW17" s="209" t="s">
        <v>211</v>
      </c>
      <c r="AX17" s="209" t="s">
        <v>100</v>
      </c>
      <c r="AY17" s="209" t="s">
        <v>100</v>
      </c>
      <c r="AZ17" s="229"/>
    </row>
    <row r="18" spans="1:52" ht="135" x14ac:dyDescent="0.25">
      <c r="A18" s="237">
        <v>6</v>
      </c>
      <c r="B18" s="197">
        <v>39</v>
      </c>
      <c r="C18" s="197"/>
      <c r="D18" s="197"/>
      <c r="E18" s="197"/>
      <c r="F18" s="197"/>
      <c r="G18" s="197"/>
      <c r="H18" s="211" t="s">
        <v>205</v>
      </c>
      <c r="I18" s="109" t="s">
        <v>52</v>
      </c>
      <c r="J18" s="212" t="s">
        <v>212</v>
      </c>
      <c r="K18" s="212" t="s">
        <v>213</v>
      </c>
      <c r="L18" s="211"/>
      <c r="M18" s="211" t="s">
        <v>52</v>
      </c>
      <c r="N18" s="211" t="s">
        <v>208</v>
      </c>
      <c r="O18" s="211" t="s">
        <v>214</v>
      </c>
      <c r="P18" s="221">
        <v>0</v>
      </c>
      <c r="Q18" s="221">
        <v>1</v>
      </c>
      <c r="R18" s="221">
        <v>1</v>
      </c>
      <c r="S18" s="224">
        <v>0</v>
      </c>
      <c r="T18" s="224">
        <v>0</v>
      </c>
      <c r="U18" s="211" t="s">
        <v>185</v>
      </c>
      <c r="V18" s="212" t="s">
        <v>215</v>
      </c>
      <c r="W18" s="231">
        <v>0.05</v>
      </c>
      <c r="X18" s="231">
        <v>0.11</v>
      </c>
      <c r="Y18" s="231">
        <v>0.11</v>
      </c>
      <c r="Z18" s="231">
        <v>0.11</v>
      </c>
      <c r="AA18" s="231">
        <v>0.11</v>
      </c>
      <c r="AB18" s="231">
        <v>0.11</v>
      </c>
      <c r="AC18" s="231">
        <v>0.1</v>
      </c>
      <c r="AD18" s="231">
        <v>0.06</v>
      </c>
      <c r="AE18" s="231">
        <v>0.06</v>
      </c>
      <c r="AF18" s="231">
        <v>0.06</v>
      </c>
      <c r="AG18" s="231">
        <v>0.06</v>
      </c>
      <c r="AH18" s="231">
        <v>0.06</v>
      </c>
      <c r="AI18" s="231">
        <v>0.05</v>
      </c>
      <c r="AJ18" s="212"/>
      <c r="AK18" s="212"/>
      <c r="AL18" s="212"/>
      <c r="AM18" s="212"/>
      <c r="AN18" s="212"/>
      <c r="AO18" s="212"/>
      <c r="AP18" s="212"/>
      <c r="AQ18" s="216"/>
      <c r="AR18" s="216"/>
      <c r="AS18" s="216"/>
      <c r="AT18" s="216"/>
      <c r="AU18" s="131">
        <f t="shared" si="0"/>
        <v>0.05</v>
      </c>
      <c r="AV18" s="206">
        <f t="shared" si="1"/>
        <v>0.05</v>
      </c>
      <c r="AW18" s="209" t="s">
        <v>216</v>
      </c>
      <c r="AX18" s="209" t="s">
        <v>100</v>
      </c>
      <c r="AY18" s="209" t="s">
        <v>100</v>
      </c>
      <c r="AZ18" s="229"/>
    </row>
    <row r="19" spans="1:52" ht="120" x14ac:dyDescent="0.25">
      <c r="A19" s="237">
        <v>7</v>
      </c>
      <c r="B19" s="197">
        <v>39</v>
      </c>
      <c r="C19" s="197"/>
      <c r="D19" s="197"/>
      <c r="E19" s="197"/>
      <c r="F19" s="197"/>
      <c r="G19" s="197"/>
      <c r="H19" s="211" t="s">
        <v>205</v>
      </c>
      <c r="I19" s="109" t="s">
        <v>52</v>
      </c>
      <c r="J19" s="212" t="s">
        <v>217</v>
      </c>
      <c r="K19" s="212" t="s">
        <v>218</v>
      </c>
      <c r="L19" s="211"/>
      <c r="M19" s="211" t="s">
        <v>52</v>
      </c>
      <c r="N19" s="211" t="s">
        <v>208</v>
      </c>
      <c r="O19" s="211" t="s">
        <v>219</v>
      </c>
      <c r="P19" s="221">
        <v>0</v>
      </c>
      <c r="Q19" s="221">
        <v>0</v>
      </c>
      <c r="R19" s="224">
        <v>1</v>
      </c>
      <c r="S19" s="224">
        <v>0</v>
      </c>
      <c r="T19" s="224">
        <v>0</v>
      </c>
      <c r="U19" s="211" t="s">
        <v>185</v>
      </c>
      <c r="V19" s="212" t="s">
        <v>220</v>
      </c>
      <c r="W19" s="231">
        <v>0.02</v>
      </c>
      <c r="X19" s="231">
        <v>0.05</v>
      </c>
      <c r="Y19" s="231">
        <v>0.1</v>
      </c>
      <c r="Z19" s="231">
        <v>0.1</v>
      </c>
      <c r="AA19" s="231">
        <v>0.1</v>
      </c>
      <c r="AB19" s="231">
        <v>0.1</v>
      </c>
      <c r="AC19" s="231">
        <v>0.1</v>
      </c>
      <c r="AD19" s="231">
        <v>0.1</v>
      </c>
      <c r="AE19" s="231">
        <v>0.1</v>
      </c>
      <c r="AF19" s="231">
        <v>0.1</v>
      </c>
      <c r="AG19" s="231">
        <v>0.1</v>
      </c>
      <c r="AH19" s="231">
        <v>0.03</v>
      </c>
      <c r="AI19" s="231">
        <v>0.02</v>
      </c>
      <c r="AJ19" s="212"/>
      <c r="AK19" s="212"/>
      <c r="AL19" s="212"/>
      <c r="AM19" s="212"/>
      <c r="AN19" s="212"/>
      <c r="AO19" s="212"/>
      <c r="AP19" s="212"/>
      <c r="AQ19" s="216"/>
      <c r="AR19" s="216"/>
      <c r="AS19" s="216"/>
      <c r="AT19" s="216"/>
      <c r="AU19" s="131">
        <f t="shared" si="0"/>
        <v>0.02</v>
      </c>
      <c r="AV19" s="206">
        <f t="shared" si="1"/>
        <v>0.02</v>
      </c>
      <c r="AW19" s="209" t="s">
        <v>221</v>
      </c>
      <c r="AX19" s="209" t="s">
        <v>100</v>
      </c>
      <c r="AY19" s="209" t="s">
        <v>100</v>
      </c>
      <c r="AZ19" s="229"/>
    </row>
    <row r="20" spans="1:52" ht="203.1" customHeight="1" x14ac:dyDescent="0.25">
      <c r="A20" s="237">
        <v>8</v>
      </c>
      <c r="B20" s="197">
        <v>39</v>
      </c>
      <c r="C20" s="197"/>
      <c r="D20" s="197"/>
      <c r="E20" s="197"/>
      <c r="F20" s="197"/>
      <c r="G20" s="197"/>
      <c r="H20" s="211" t="s">
        <v>205</v>
      </c>
      <c r="I20" s="109" t="s">
        <v>52</v>
      </c>
      <c r="J20" s="212" t="s">
        <v>222</v>
      </c>
      <c r="K20" s="212" t="s">
        <v>223</v>
      </c>
      <c r="L20" s="197"/>
      <c r="M20" s="211" t="s">
        <v>52</v>
      </c>
      <c r="N20" s="211" t="s">
        <v>208</v>
      </c>
      <c r="O20" s="211" t="s">
        <v>224</v>
      </c>
      <c r="P20" s="217">
        <v>0</v>
      </c>
      <c r="Q20" s="217">
        <v>0</v>
      </c>
      <c r="R20" s="217">
        <v>1</v>
      </c>
      <c r="S20" s="230">
        <v>0</v>
      </c>
      <c r="T20" s="230">
        <v>0</v>
      </c>
      <c r="U20" s="197" t="s">
        <v>225</v>
      </c>
      <c r="V20" s="212" t="s">
        <v>226</v>
      </c>
      <c r="W20" s="232">
        <v>0</v>
      </c>
      <c r="X20" s="232">
        <v>0</v>
      </c>
      <c r="Y20" s="232">
        <v>0.25</v>
      </c>
      <c r="Z20" s="232">
        <v>0</v>
      </c>
      <c r="AA20" s="232">
        <v>0</v>
      </c>
      <c r="AB20" s="232">
        <v>0.25</v>
      </c>
      <c r="AC20" s="232">
        <v>0</v>
      </c>
      <c r="AD20" s="232">
        <v>0</v>
      </c>
      <c r="AE20" s="232">
        <v>0.25</v>
      </c>
      <c r="AF20" s="232">
        <v>0</v>
      </c>
      <c r="AG20" s="232">
        <v>0</v>
      </c>
      <c r="AH20" s="232">
        <v>0.25</v>
      </c>
      <c r="AI20" s="110">
        <v>0</v>
      </c>
      <c r="AJ20" s="110"/>
      <c r="AK20" s="110"/>
      <c r="AL20" s="110"/>
      <c r="AM20" s="110"/>
      <c r="AN20" s="110"/>
      <c r="AO20" s="110"/>
      <c r="AP20" s="110"/>
      <c r="AQ20" s="110"/>
      <c r="AR20" s="110"/>
      <c r="AS20" s="110"/>
      <c r="AT20" s="110"/>
      <c r="AU20" s="131">
        <f t="shared" si="0"/>
        <v>0</v>
      </c>
      <c r="AV20" s="206">
        <f t="shared" si="1"/>
        <v>0</v>
      </c>
      <c r="AW20" s="209" t="s">
        <v>227</v>
      </c>
      <c r="AX20" s="217" t="s">
        <v>100</v>
      </c>
      <c r="AY20" s="110" t="s">
        <v>100</v>
      </c>
      <c r="AZ20" s="229"/>
    </row>
    <row r="21" spans="1:52" ht="74.099999999999994" customHeight="1" x14ac:dyDescent="0.25">
      <c r="A21" s="237">
        <v>9</v>
      </c>
      <c r="B21" s="197">
        <v>39</v>
      </c>
      <c r="C21" s="197"/>
      <c r="D21" s="197"/>
      <c r="E21" s="197"/>
      <c r="F21" s="197"/>
      <c r="G21" s="197"/>
      <c r="H21" s="211" t="s">
        <v>205</v>
      </c>
      <c r="I21" s="109" t="s">
        <v>52</v>
      </c>
      <c r="J21" s="222" t="s">
        <v>228</v>
      </c>
      <c r="K21" s="212" t="s">
        <v>229</v>
      </c>
      <c r="L21" s="197"/>
      <c r="M21" s="211" t="s">
        <v>52</v>
      </c>
      <c r="N21" s="197" t="s">
        <v>230</v>
      </c>
      <c r="O21" s="211" t="s">
        <v>231</v>
      </c>
      <c r="P21" s="110">
        <v>0</v>
      </c>
      <c r="Q21" s="110">
        <v>0</v>
      </c>
      <c r="R21" s="110">
        <v>3</v>
      </c>
      <c r="S21" s="110">
        <v>0</v>
      </c>
      <c r="T21" s="110">
        <v>0</v>
      </c>
      <c r="U21" s="211" t="s">
        <v>199</v>
      </c>
      <c r="V21" s="212" t="s">
        <v>232</v>
      </c>
      <c r="W21" s="197">
        <v>0</v>
      </c>
      <c r="X21" s="197">
        <v>0</v>
      </c>
      <c r="Y21" s="197">
        <v>0</v>
      </c>
      <c r="Z21" s="197">
        <v>1</v>
      </c>
      <c r="AA21" s="197">
        <v>0</v>
      </c>
      <c r="AB21" s="197">
        <v>0</v>
      </c>
      <c r="AC21" s="197">
        <v>1</v>
      </c>
      <c r="AD21" s="197">
        <v>0</v>
      </c>
      <c r="AE21" s="197">
        <v>0</v>
      </c>
      <c r="AF21" s="197">
        <v>0</v>
      </c>
      <c r="AG21" s="197">
        <v>0</v>
      </c>
      <c r="AH21" s="197">
        <v>1</v>
      </c>
      <c r="AI21" s="110"/>
      <c r="AJ21" s="110"/>
      <c r="AK21" s="110"/>
      <c r="AL21" s="110"/>
      <c r="AM21" s="110"/>
      <c r="AN21" s="110"/>
      <c r="AO21" s="110"/>
      <c r="AP21" s="110"/>
      <c r="AQ21" s="110"/>
      <c r="AR21" s="110"/>
      <c r="AS21" s="110"/>
      <c r="AT21" s="110"/>
      <c r="AU21" s="131">
        <f t="shared" si="0"/>
        <v>0</v>
      </c>
      <c r="AV21" s="206">
        <f t="shared" si="1"/>
        <v>0</v>
      </c>
      <c r="AW21" s="209" t="s">
        <v>233</v>
      </c>
      <c r="AX21" s="217" t="s">
        <v>100</v>
      </c>
      <c r="AY21" s="110" t="s">
        <v>100</v>
      </c>
      <c r="AZ21" s="229"/>
    </row>
    <row r="22" spans="1:52" ht="80.099999999999994" customHeight="1" x14ac:dyDescent="0.25">
      <c r="A22" s="237">
        <v>10</v>
      </c>
      <c r="B22" s="197">
        <v>39</v>
      </c>
      <c r="C22" s="197"/>
      <c r="D22" s="197"/>
      <c r="E22" s="197"/>
      <c r="F22" s="197"/>
      <c r="G22" s="197"/>
      <c r="H22" s="211" t="s">
        <v>205</v>
      </c>
      <c r="I22" s="109" t="s">
        <v>52</v>
      </c>
      <c r="J22" s="212" t="s">
        <v>234</v>
      </c>
      <c r="K22" s="212" t="s">
        <v>235</v>
      </c>
      <c r="L22" s="197"/>
      <c r="M22" s="211" t="s">
        <v>52</v>
      </c>
      <c r="N22" s="197" t="s">
        <v>230</v>
      </c>
      <c r="O22" s="211" t="s">
        <v>236</v>
      </c>
      <c r="P22" s="110">
        <v>0</v>
      </c>
      <c r="Q22" s="110">
        <v>0</v>
      </c>
      <c r="R22" s="110">
        <v>12</v>
      </c>
      <c r="S22" s="110">
        <v>0</v>
      </c>
      <c r="T22" s="110">
        <v>0</v>
      </c>
      <c r="U22" s="197" t="s">
        <v>185</v>
      </c>
      <c r="V22" s="212" t="s">
        <v>237</v>
      </c>
      <c r="W22" s="197">
        <v>1</v>
      </c>
      <c r="X22" s="197">
        <v>1</v>
      </c>
      <c r="Y22" s="197">
        <v>1</v>
      </c>
      <c r="Z22" s="197">
        <v>1</v>
      </c>
      <c r="AA22" s="197">
        <v>1</v>
      </c>
      <c r="AB22" s="197">
        <v>1</v>
      </c>
      <c r="AC22" s="197">
        <v>1</v>
      </c>
      <c r="AD22" s="197">
        <v>1</v>
      </c>
      <c r="AE22" s="197">
        <v>1</v>
      </c>
      <c r="AF22" s="197">
        <v>1</v>
      </c>
      <c r="AG22" s="197">
        <v>1</v>
      </c>
      <c r="AH22" s="197">
        <v>1</v>
      </c>
      <c r="AI22" s="110">
        <v>1</v>
      </c>
      <c r="AJ22" s="110"/>
      <c r="AK22" s="110"/>
      <c r="AL22" s="110"/>
      <c r="AM22" s="110"/>
      <c r="AN22" s="110"/>
      <c r="AO22" s="110"/>
      <c r="AP22" s="110"/>
      <c r="AQ22" s="110"/>
      <c r="AR22" s="110"/>
      <c r="AS22" s="110"/>
      <c r="AT22" s="110"/>
      <c r="AU22" s="131">
        <f t="shared" si="0"/>
        <v>1</v>
      </c>
      <c r="AV22" s="206">
        <f t="shared" si="1"/>
        <v>8.3333333333333329E-2</v>
      </c>
      <c r="AW22" s="209" t="s">
        <v>238</v>
      </c>
      <c r="AX22" s="217" t="s">
        <v>100</v>
      </c>
      <c r="AY22" s="110" t="s">
        <v>100</v>
      </c>
    </row>
    <row r="23" spans="1:52" x14ac:dyDescent="0.25">
      <c r="B23" s="544"/>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6"/>
    </row>
    <row r="24" spans="1:52" x14ac:dyDescent="0.25">
      <c r="B24" s="547" t="s">
        <v>239</v>
      </c>
      <c r="C24" s="547"/>
      <c r="D24" s="547"/>
      <c r="E24" s="537" t="s">
        <v>240</v>
      </c>
      <c r="F24" s="537"/>
      <c r="G24" s="537"/>
      <c r="H24" s="537"/>
      <c r="I24" s="537"/>
      <c r="J24" s="537"/>
      <c r="K24" s="538" t="s">
        <v>241</v>
      </c>
      <c r="L24" s="538"/>
      <c r="M24" s="538"/>
      <c r="N24" s="538"/>
      <c r="O24" s="538"/>
      <c r="P24" s="538"/>
      <c r="Q24" s="537" t="s">
        <v>240</v>
      </c>
      <c r="R24" s="537"/>
      <c r="S24" s="537"/>
      <c r="T24" s="537"/>
      <c r="U24" s="537"/>
      <c r="V24" s="537"/>
      <c r="W24" s="537" t="s">
        <v>240</v>
      </c>
      <c r="X24" s="537"/>
      <c r="Y24" s="537"/>
      <c r="Z24" s="537"/>
      <c r="AA24" s="537"/>
      <c r="AB24" s="537"/>
      <c r="AC24" s="537"/>
      <c r="AD24" s="537"/>
      <c r="AE24" s="537" t="s">
        <v>240</v>
      </c>
      <c r="AF24" s="537"/>
      <c r="AG24" s="537"/>
      <c r="AH24" s="537"/>
      <c r="AI24" s="537"/>
      <c r="AJ24" s="537"/>
      <c r="AK24" s="537"/>
      <c r="AL24" s="537"/>
      <c r="AM24" s="537"/>
      <c r="AN24" s="537"/>
      <c r="AO24" s="537"/>
      <c r="AP24" s="537"/>
      <c r="AQ24" s="538" t="s">
        <v>242</v>
      </c>
      <c r="AR24" s="538"/>
      <c r="AS24" s="538"/>
      <c r="AT24" s="538"/>
      <c r="AU24" s="537" t="s">
        <v>243</v>
      </c>
      <c r="AV24" s="537"/>
      <c r="AW24" s="537"/>
      <c r="AX24" s="537"/>
      <c r="AY24" s="537"/>
    </row>
    <row r="25" spans="1:52" x14ac:dyDescent="0.25">
      <c r="B25" s="547"/>
      <c r="C25" s="547"/>
      <c r="D25" s="547"/>
      <c r="E25" s="537" t="s">
        <v>244</v>
      </c>
      <c r="F25" s="537"/>
      <c r="G25" s="537"/>
      <c r="H25" s="537"/>
      <c r="I25" s="537"/>
      <c r="J25" s="537"/>
      <c r="K25" s="538"/>
      <c r="L25" s="538"/>
      <c r="M25" s="538"/>
      <c r="N25" s="538"/>
      <c r="O25" s="538"/>
      <c r="P25" s="538"/>
      <c r="Q25" s="537" t="s">
        <v>245</v>
      </c>
      <c r="R25" s="537"/>
      <c r="S25" s="537"/>
      <c r="T25" s="537"/>
      <c r="U25" s="537"/>
      <c r="V25" s="537"/>
      <c r="W25" s="537" t="s">
        <v>246</v>
      </c>
      <c r="X25" s="537"/>
      <c r="Y25" s="537"/>
      <c r="Z25" s="537"/>
      <c r="AA25" s="537"/>
      <c r="AB25" s="537"/>
      <c r="AC25" s="537"/>
      <c r="AD25" s="537"/>
      <c r="AE25" s="537" t="s">
        <v>247</v>
      </c>
      <c r="AF25" s="537"/>
      <c r="AG25" s="537"/>
      <c r="AH25" s="537"/>
      <c r="AI25" s="537"/>
      <c r="AJ25" s="537"/>
      <c r="AK25" s="537"/>
      <c r="AL25" s="537"/>
      <c r="AM25" s="537"/>
      <c r="AN25" s="537"/>
      <c r="AO25" s="537"/>
      <c r="AP25" s="537"/>
      <c r="AQ25" s="538"/>
      <c r="AR25" s="538"/>
      <c r="AS25" s="538"/>
      <c r="AT25" s="538"/>
      <c r="AU25" s="537" t="s">
        <v>248</v>
      </c>
      <c r="AV25" s="537"/>
      <c r="AW25" s="537"/>
      <c r="AX25" s="537"/>
      <c r="AY25" s="537"/>
    </row>
    <row r="26" spans="1:52" ht="38.25" customHeight="1" x14ac:dyDescent="0.25">
      <c r="B26" s="547"/>
      <c r="C26" s="547"/>
      <c r="D26" s="547"/>
      <c r="E26" s="537" t="s">
        <v>249</v>
      </c>
      <c r="F26" s="537"/>
      <c r="G26" s="537"/>
      <c r="H26" s="537"/>
      <c r="I26" s="537"/>
      <c r="J26" s="537"/>
      <c r="K26" s="538"/>
      <c r="L26" s="538"/>
      <c r="M26" s="538"/>
      <c r="N26" s="538"/>
      <c r="O26" s="538"/>
      <c r="P26" s="538"/>
      <c r="Q26" s="537" t="s">
        <v>250</v>
      </c>
      <c r="R26" s="537"/>
      <c r="S26" s="537"/>
      <c r="T26" s="537"/>
      <c r="U26" s="537"/>
      <c r="V26" s="537"/>
      <c r="W26" s="537" t="s">
        <v>251</v>
      </c>
      <c r="X26" s="537"/>
      <c r="Y26" s="537"/>
      <c r="Z26" s="537"/>
      <c r="AA26" s="537"/>
      <c r="AB26" s="537"/>
      <c r="AC26" s="537"/>
      <c r="AD26" s="537"/>
      <c r="AE26" s="537" t="s">
        <v>252</v>
      </c>
      <c r="AF26" s="537"/>
      <c r="AG26" s="537"/>
      <c r="AH26" s="537"/>
      <c r="AI26" s="537"/>
      <c r="AJ26" s="537"/>
      <c r="AK26" s="537"/>
      <c r="AL26" s="537"/>
      <c r="AM26" s="537"/>
      <c r="AN26" s="537"/>
      <c r="AO26" s="537"/>
      <c r="AP26" s="537"/>
      <c r="AQ26" s="538"/>
      <c r="AR26" s="538"/>
      <c r="AS26" s="538"/>
      <c r="AT26" s="538"/>
      <c r="AU26" s="537" t="s">
        <v>253</v>
      </c>
      <c r="AV26" s="537"/>
      <c r="AW26" s="537"/>
      <c r="AX26" s="537"/>
      <c r="AY26" s="537"/>
    </row>
  </sheetData>
  <mergeCells count="56">
    <mergeCell ref="B1:AW1"/>
    <mergeCell ref="AX1:AY1"/>
    <mergeCell ref="B2:AW2"/>
    <mergeCell ref="AX2:AY2"/>
    <mergeCell ref="B3:AW4"/>
    <mergeCell ref="AX3:AY3"/>
    <mergeCell ref="AX4:AY4"/>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W11:AH11"/>
    <mergeCell ref="B11:G11"/>
    <mergeCell ref="H11:I11"/>
    <mergeCell ref="J11:J12"/>
    <mergeCell ref="K11:K12"/>
    <mergeCell ref="L11:L12"/>
    <mergeCell ref="N11:N12"/>
    <mergeCell ref="O11:O12"/>
    <mergeCell ref="P11:T11"/>
    <mergeCell ref="U11:U12"/>
    <mergeCell ref="V11:V12"/>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E25:J25"/>
    <mergeCell ref="Q25:V25"/>
    <mergeCell ref="W25:AD25"/>
    <mergeCell ref="AE25:AP25"/>
    <mergeCell ref="AU25:AY25"/>
    <mergeCell ref="AQ24:AT26"/>
  </mergeCell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42578125" defaultRowHeight="15" x14ac:dyDescent="0.25"/>
  <cols>
    <col min="1" max="1" width="19.42578125" style="108" customWidth="1"/>
    <col min="2" max="25" width="11" style="108" customWidth="1"/>
    <col min="26" max="27" width="12.140625" style="108" customWidth="1"/>
    <col min="28" max="31" width="8.140625" style="108" customWidth="1"/>
    <col min="32" max="32" width="9.42578125" style="108" customWidth="1"/>
    <col min="33" max="33" width="8.140625" style="108" customWidth="1"/>
    <col min="34" max="38" width="7.7109375" style="108" customWidth="1"/>
    <col min="39" max="39" width="11.28515625" style="108" customWidth="1"/>
    <col min="40" max="40" width="2.28515625" style="108" customWidth="1"/>
    <col min="41" max="41" width="19.42578125" style="108" customWidth="1"/>
    <col min="42" max="67" width="11.28515625" style="108" customWidth="1"/>
    <col min="68" max="79" width="8.7109375" style="108" customWidth="1"/>
    <col min="80" max="16384" width="19.42578125" style="108"/>
  </cols>
  <sheetData>
    <row r="1" spans="1:79" ht="16.5" customHeight="1" x14ac:dyDescent="0.25">
      <c r="A1" s="589" t="s">
        <v>0</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589"/>
      <c r="BD1" s="589"/>
      <c r="BE1" s="589"/>
      <c r="BF1" s="589"/>
      <c r="BG1" s="589"/>
      <c r="BH1" s="589"/>
      <c r="BI1" s="589"/>
      <c r="BJ1" s="589"/>
      <c r="BK1" s="589"/>
      <c r="BL1" s="589"/>
      <c r="BM1" s="589"/>
      <c r="BN1" s="589"/>
      <c r="BO1" s="589"/>
      <c r="BP1" s="589"/>
      <c r="BQ1" s="589"/>
      <c r="BR1" s="589"/>
      <c r="BS1" s="589"/>
      <c r="BT1" s="589"/>
      <c r="BU1" s="589"/>
      <c r="BV1" s="589"/>
      <c r="BW1" s="589"/>
      <c r="BX1" s="589"/>
      <c r="BY1" s="590" t="s">
        <v>1</v>
      </c>
      <c r="BZ1" s="590"/>
      <c r="CA1" s="590"/>
    </row>
    <row r="2" spans="1:79" ht="16.5" customHeight="1" x14ac:dyDescent="0.25">
      <c r="A2" s="589" t="s">
        <v>2</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589"/>
      <c r="BJ2" s="589"/>
      <c r="BK2" s="589"/>
      <c r="BL2" s="589"/>
      <c r="BM2" s="589"/>
      <c r="BN2" s="589"/>
      <c r="BO2" s="589"/>
      <c r="BP2" s="589"/>
      <c r="BQ2" s="589"/>
      <c r="BR2" s="589"/>
      <c r="BS2" s="589"/>
      <c r="BT2" s="589"/>
      <c r="BU2" s="589"/>
      <c r="BV2" s="589"/>
      <c r="BW2" s="589"/>
      <c r="BX2" s="589"/>
      <c r="BY2" s="590" t="s">
        <v>3</v>
      </c>
      <c r="BZ2" s="590"/>
      <c r="CA2" s="590"/>
    </row>
    <row r="3" spans="1:79" ht="26.25" customHeight="1" x14ac:dyDescent="0.25">
      <c r="A3" s="589" t="s">
        <v>254</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589"/>
      <c r="BJ3" s="589"/>
      <c r="BK3" s="589"/>
      <c r="BL3" s="589"/>
      <c r="BM3" s="589"/>
      <c r="BN3" s="589"/>
      <c r="BO3" s="589"/>
      <c r="BP3" s="589"/>
      <c r="BQ3" s="589"/>
      <c r="BR3" s="589"/>
      <c r="BS3" s="589"/>
      <c r="BT3" s="589"/>
      <c r="BU3" s="589"/>
      <c r="BV3" s="589"/>
      <c r="BW3" s="589"/>
      <c r="BX3" s="589"/>
      <c r="BY3" s="590" t="s">
        <v>5</v>
      </c>
      <c r="BZ3" s="590"/>
      <c r="CA3" s="590"/>
    </row>
    <row r="4" spans="1:79" ht="16.5" customHeight="1" x14ac:dyDescent="0.25">
      <c r="A4" s="589" t="s">
        <v>255</v>
      </c>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c r="BD4" s="589"/>
      <c r="BE4" s="589"/>
      <c r="BF4" s="589"/>
      <c r="BG4" s="589"/>
      <c r="BH4" s="589"/>
      <c r="BI4" s="589"/>
      <c r="BJ4" s="589"/>
      <c r="BK4" s="589"/>
      <c r="BL4" s="589"/>
      <c r="BM4" s="589"/>
      <c r="BN4" s="589"/>
      <c r="BO4" s="589"/>
      <c r="BP4" s="589"/>
      <c r="BQ4" s="589"/>
      <c r="BR4" s="589"/>
      <c r="BS4" s="589"/>
      <c r="BT4" s="589"/>
      <c r="BU4" s="589"/>
      <c r="BV4" s="589"/>
      <c r="BW4" s="589"/>
      <c r="BX4" s="589"/>
      <c r="BY4" s="586" t="s">
        <v>256</v>
      </c>
      <c r="BZ4" s="587"/>
      <c r="CA4" s="588"/>
    </row>
    <row r="5" spans="1:79" ht="26.25" customHeight="1" x14ac:dyDescent="0.25">
      <c r="A5" s="597" t="s">
        <v>257</v>
      </c>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O5" s="597" t="s">
        <v>258</v>
      </c>
      <c r="AP5" s="597"/>
      <c r="AQ5" s="597"/>
      <c r="AR5" s="597"/>
      <c r="AS5" s="597"/>
      <c r="AT5" s="597"/>
      <c r="AU5" s="597"/>
      <c r="AV5" s="597"/>
      <c r="AW5" s="597"/>
      <c r="AX5" s="597"/>
      <c r="AY5" s="597"/>
      <c r="AZ5" s="597"/>
      <c r="BA5" s="597"/>
      <c r="BB5" s="597"/>
      <c r="BC5" s="597"/>
      <c r="BD5" s="597"/>
      <c r="BE5" s="597"/>
      <c r="BF5" s="597"/>
      <c r="BG5" s="597"/>
      <c r="BH5" s="597"/>
      <c r="BI5" s="597"/>
      <c r="BJ5" s="597"/>
      <c r="BK5" s="597"/>
      <c r="BL5" s="597"/>
      <c r="BM5" s="597"/>
      <c r="BN5" s="597"/>
      <c r="BO5" s="597"/>
      <c r="BP5" s="597"/>
      <c r="BQ5" s="597"/>
      <c r="BR5" s="597"/>
      <c r="BS5" s="597"/>
      <c r="BT5" s="597"/>
      <c r="BU5" s="597"/>
      <c r="BV5" s="597"/>
      <c r="BW5" s="597"/>
      <c r="BX5" s="597"/>
      <c r="BY5" s="598"/>
      <c r="BZ5" s="598"/>
      <c r="CA5" s="598"/>
    </row>
    <row r="6" spans="1:79" ht="28.5" x14ac:dyDescent="0.25">
      <c r="A6" s="149" t="s">
        <v>259</v>
      </c>
      <c r="B6" s="593"/>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c r="AN6" s="593"/>
      <c r="AO6" s="593"/>
      <c r="AP6" s="593"/>
      <c r="AQ6" s="593"/>
      <c r="AR6" s="593"/>
      <c r="AS6" s="593"/>
      <c r="AT6" s="593"/>
      <c r="AU6" s="593"/>
      <c r="AV6" s="593"/>
      <c r="AW6" s="593"/>
      <c r="AX6" s="593"/>
      <c r="AY6" s="593"/>
      <c r="AZ6" s="593"/>
      <c r="BA6" s="593"/>
      <c r="BB6" s="593"/>
      <c r="BC6" s="593"/>
      <c r="BD6" s="593"/>
      <c r="BE6" s="593"/>
      <c r="BF6" s="593"/>
      <c r="BG6" s="593"/>
      <c r="BH6" s="593"/>
      <c r="BI6" s="593"/>
      <c r="BJ6" s="593"/>
      <c r="BK6" s="593"/>
      <c r="BL6" s="593"/>
      <c r="BM6" s="593"/>
      <c r="BN6" s="593"/>
      <c r="BO6" s="593"/>
      <c r="BP6" s="593"/>
      <c r="BQ6" s="593"/>
      <c r="BR6" s="593"/>
      <c r="BS6" s="593"/>
      <c r="BT6" s="593"/>
      <c r="BU6" s="593"/>
      <c r="BV6" s="593"/>
      <c r="BW6" s="593"/>
      <c r="BX6" s="593"/>
      <c r="BY6" s="593"/>
      <c r="BZ6" s="593"/>
      <c r="CA6" s="593"/>
    </row>
    <row r="7" spans="1:79" ht="29.25" customHeight="1" x14ac:dyDescent="0.25">
      <c r="A7" s="150" t="s">
        <v>260</v>
      </c>
      <c r="B7" s="591"/>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4"/>
      <c r="AU7" s="594"/>
      <c r="AV7" s="594"/>
      <c r="AW7" s="594"/>
      <c r="AX7" s="594"/>
      <c r="AY7" s="594"/>
      <c r="AZ7" s="594"/>
      <c r="BA7" s="594"/>
      <c r="BB7" s="594"/>
      <c r="BC7" s="594"/>
      <c r="BD7" s="594"/>
      <c r="BE7" s="594"/>
      <c r="BF7" s="594"/>
      <c r="BG7" s="594"/>
      <c r="BH7" s="594"/>
      <c r="BI7" s="594"/>
      <c r="BJ7" s="594"/>
      <c r="BK7" s="594"/>
      <c r="BL7" s="594"/>
      <c r="BM7" s="594"/>
      <c r="BN7" s="594"/>
      <c r="BO7" s="594"/>
      <c r="BP7" s="594"/>
      <c r="BQ7" s="594"/>
      <c r="BR7" s="594"/>
      <c r="BS7" s="594"/>
      <c r="BT7" s="594"/>
      <c r="BU7" s="594"/>
      <c r="BV7" s="594"/>
      <c r="BW7" s="594"/>
      <c r="BX7" s="594"/>
      <c r="BY7" s="594"/>
      <c r="BZ7" s="594"/>
      <c r="CA7" s="592"/>
    </row>
    <row r="8" spans="1:79" ht="6" customHeight="1" x14ac:dyDescent="0.25">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25">
      <c r="A9" s="595" t="s">
        <v>261</v>
      </c>
      <c r="B9" s="591" t="s">
        <v>29</v>
      </c>
      <c r="C9" s="592"/>
      <c r="D9" s="591" t="s">
        <v>30</v>
      </c>
      <c r="E9" s="592"/>
      <c r="F9" s="591" t="s">
        <v>31</v>
      </c>
      <c r="G9" s="592"/>
      <c r="H9" s="591" t="s">
        <v>32</v>
      </c>
      <c r="I9" s="592"/>
      <c r="J9" s="591" t="s">
        <v>33</v>
      </c>
      <c r="K9" s="592"/>
      <c r="L9" s="591" t="s">
        <v>34</v>
      </c>
      <c r="M9" s="592"/>
      <c r="N9" s="591" t="s">
        <v>35</v>
      </c>
      <c r="O9" s="592"/>
      <c r="P9" s="591" t="s">
        <v>36</v>
      </c>
      <c r="Q9" s="592"/>
      <c r="R9" s="591" t="s">
        <v>37</v>
      </c>
      <c r="S9" s="592"/>
      <c r="T9" s="591" t="s">
        <v>38</v>
      </c>
      <c r="U9" s="592"/>
      <c r="V9" s="591" t="s">
        <v>39</v>
      </c>
      <c r="W9" s="592"/>
      <c r="X9" s="591" t="s">
        <v>40</v>
      </c>
      <c r="Y9" s="592"/>
      <c r="Z9" s="591" t="s">
        <v>262</v>
      </c>
      <c r="AA9" s="592"/>
      <c r="AB9" s="591" t="s">
        <v>263</v>
      </c>
      <c r="AC9" s="594"/>
      <c r="AD9" s="594"/>
      <c r="AE9" s="594"/>
      <c r="AF9" s="594"/>
      <c r="AG9" s="592"/>
      <c r="AH9" s="591" t="s">
        <v>264</v>
      </c>
      <c r="AI9" s="594"/>
      <c r="AJ9" s="594"/>
      <c r="AK9" s="594"/>
      <c r="AL9" s="594"/>
      <c r="AM9" s="592"/>
      <c r="AO9" s="595" t="s">
        <v>261</v>
      </c>
      <c r="AP9" s="591" t="s">
        <v>29</v>
      </c>
      <c r="AQ9" s="592"/>
      <c r="AR9" s="591" t="s">
        <v>30</v>
      </c>
      <c r="AS9" s="592"/>
      <c r="AT9" s="591" t="s">
        <v>31</v>
      </c>
      <c r="AU9" s="592"/>
      <c r="AV9" s="591" t="s">
        <v>32</v>
      </c>
      <c r="AW9" s="592"/>
      <c r="AX9" s="591" t="s">
        <v>33</v>
      </c>
      <c r="AY9" s="592"/>
      <c r="AZ9" s="591" t="s">
        <v>34</v>
      </c>
      <c r="BA9" s="592"/>
      <c r="BB9" s="591" t="s">
        <v>35</v>
      </c>
      <c r="BC9" s="592"/>
      <c r="BD9" s="591" t="s">
        <v>36</v>
      </c>
      <c r="BE9" s="592"/>
      <c r="BF9" s="591" t="s">
        <v>37</v>
      </c>
      <c r="BG9" s="592"/>
      <c r="BH9" s="591" t="s">
        <v>38</v>
      </c>
      <c r="BI9" s="592"/>
      <c r="BJ9" s="591" t="s">
        <v>39</v>
      </c>
      <c r="BK9" s="592"/>
      <c r="BL9" s="591" t="s">
        <v>40</v>
      </c>
      <c r="BM9" s="592"/>
      <c r="BN9" s="591" t="s">
        <v>262</v>
      </c>
      <c r="BO9" s="592"/>
      <c r="BP9" s="591" t="s">
        <v>263</v>
      </c>
      <c r="BQ9" s="594"/>
      <c r="BR9" s="594"/>
      <c r="BS9" s="594"/>
      <c r="BT9" s="594"/>
      <c r="BU9" s="592"/>
      <c r="BV9" s="591" t="s">
        <v>264</v>
      </c>
      <c r="BW9" s="594"/>
      <c r="BX9" s="594"/>
      <c r="BY9" s="594"/>
      <c r="BZ9" s="594"/>
      <c r="CA9" s="592"/>
    </row>
    <row r="10" spans="1:79" ht="36" customHeight="1" x14ac:dyDescent="0.25">
      <c r="A10" s="596"/>
      <c r="B10" s="111" t="s">
        <v>265</v>
      </c>
      <c r="C10" s="111" t="s">
        <v>266</v>
      </c>
      <c r="D10" s="111" t="s">
        <v>265</v>
      </c>
      <c r="E10" s="111" t="s">
        <v>266</v>
      </c>
      <c r="F10" s="111" t="s">
        <v>265</v>
      </c>
      <c r="G10" s="111" t="s">
        <v>266</v>
      </c>
      <c r="H10" s="111" t="s">
        <v>265</v>
      </c>
      <c r="I10" s="111" t="s">
        <v>266</v>
      </c>
      <c r="J10" s="111" t="s">
        <v>265</v>
      </c>
      <c r="K10" s="111" t="s">
        <v>266</v>
      </c>
      <c r="L10" s="111" t="s">
        <v>265</v>
      </c>
      <c r="M10" s="111" t="s">
        <v>266</v>
      </c>
      <c r="N10" s="111" t="s">
        <v>265</v>
      </c>
      <c r="O10" s="111" t="s">
        <v>266</v>
      </c>
      <c r="P10" s="111" t="s">
        <v>265</v>
      </c>
      <c r="Q10" s="111" t="s">
        <v>266</v>
      </c>
      <c r="R10" s="111" t="s">
        <v>265</v>
      </c>
      <c r="S10" s="111" t="s">
        <v>266</v>
      </c>
      <c r="T10" s="111" t="s">
        <v>265</v>
      </c>
      <c r="U10" s="111" t="s">
        <v>266</v>
      </c>
      <c r="V10" s="111" t="s">
        <v>265</v>
      </c>
      <c r="W10" s="111" t="s">
        <v>266</v>
      </c>
      <c r="X10" s="111" t="s">
        <v>265</v>
      </c>
      <c r="Y10" s="111" t="s">
        <v>266</v>
      </c>
      <c r="Z10" s="111" t="s">
        <v>265</v>
      </c>
      <c r="AA10" s="111" t="s">
        <v>266</v>
      </c>
      <c r="AB10" s="183" t="s">
        <v>267</v>
      </c>
      <c r="AC10" s="183" t="s">
        <v>268</v>
      </c>
      <c r="AD10" s="183" t="s">
        <v>269</v>
      </c>
      <c r="AE10" s="183" t="s">
        <v>270</v>
      </c>
      <c r="AF10" s="184" t="s">
        <v>271</v>
      </c>
      <c r="AG10" s="183" t="s">
        <v>272</v>
      </c>
      <c r="AH10" s="111" t="s">
        <v>273</v>
      </c>
      <c r="AI10" s="142" t="s">
        <v>274</v>
      </c>
      <c r="AJ10" s="111" t="s">
        <v>275</v>
      </c>
      <c r="AK10" s="111" t="s">
        <v>276</v>
      </c>
      <c r="AL10" s="111" t="s">
        <v>277</v>
      </c>
      <c r="AM10" s="111" t="s">
        <v>278</v>
      </c>
      <c r="AO10" s="596"/>
      <c r="AP10" s="111" t="s">
        <v>265</v>
      </c>
      <c r="AQ10" s="111" t="s">
        <v>266</v>
      </c>
      <c r="AR10" s="111" t="s">
        <v>265</v>
      </c>
      <c r="AS10" s="111" t="s">
        <v>266</v>
      </c>
      <c r="AT10" s="111" t="s">
        <v>265</v>
      </c>
      <c r="AU10" s="111" t="s">
        <v>266</v>
      </c>
      <c r="AV10" s="111" t="s">
        <v>265</v>
      </c>
      <c r="AW10" s="111" t="s">
        <v>266</v>
      </c>
      <c r="AX10" s="111" t="s">
        <v>265</v>
      </c>
      <c r="AY10" s="111" t="s">
        <v>266</v>
      </c>
      <c r="AZ10" s="111" t="s">
        <v>265</v>
      </c>
      <c r="BA10" s="111" t="s">
        <v>266</v>
      </c>
      <c r="BB10" s="111" t="s">
        <v>265</v>
      </c>
      <c r="BC10" s="111" t="s">
        <v>266</v>
      </c>
      <c r="BD10" s="111" t="s">
        <v>265</v>
      </c>
      <c r="BE10" s="111" t="s">
        <v>266</v>
      </c>
      <c r="BF10" s="111" t="s">
        <v>265</v>
      </c>
      <c r="BG10" s="111" t="s">
        <v>266</v>
      </c>
      <c r="BH10" s="111" t="s">
        <v>265</v>
      </c>
      <c r="BI10" s="111" t="s">
        <v>266</v>
      </c>
      <c r="BJ10" s="111" t="s">
        <v>265</v>
      </c>
      <c r="BK10" s="111" t="s">
        <v>266</v>
      </c>
      <c r="BL10" s="111" t="s">
        <v>265</v>
      </c>
      <c r="BM10" s="111" t="s">
        <v>266</v>
      </c>
      <c r="BN10" s="111" t="s">
        <v>265</v>
      </c>
      <c r="BO10" s="111" t="s">
        <v>266</v>
      </c>
      <c r="BP10" s="183" t="s">
        <v>267</v>
      </c>
      <c r="BQ10" s="183" t="s">
        <v>268</v>
      </c>
      <c r="BR10" s="183" t="s">
        <v>269</v>
      </c>
      <c r="BS10" s="183" t="s">
        <v>270</v>
      </c>
      <c r="BT10" s="184" t="s">
        <v>271</v>
      </c>
      <c r="BU10" s="183" t="s">
        <v>272</v>
      </c>
      <c r="BV10" s="181" t="s">
        <v>273</v>
      </c>
      <c r="BW10" s="182" t="s">
        <v>274</v>
      </c>
      <c r="BX10" s="181" t="s">
        <v>275</v>
      </c>
      <c r="BY10" s="181" t="s">
        <v>276</v>
      </c>
      <c r="BZ10" s="181" t="s">
        <v>277</v>
      </c>
      <c r="CA10" s="181" t="s">
        <v>278</v>
      </c>
    </row>
    <row r="11" spans="1:79" x14ac:dyDescent="0.25">
      <c r="A11" s="143" t="s">
        <v>279</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279</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25">
      <c r="A12" s="143" t="s">
        <v>280</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280</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25">
      <c r="A13" s="143" t="s">
        <v>281</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281</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25">
      <c r="A14" s="143" t="s">
        <v>282</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282</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25">
      <c r="A15" s="143" t="s">
        <v>283</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283</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25">
      <c r="A16" s="143" t="s">
        <v>284</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284</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25">
      <c r="A17" s="143" t="s">
        <v>285</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285</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25">
      <c r="A18" s="143" t="s">
        <v>286</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286</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25">
      <c r="A19" s="143" t="s">
        <v>287</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287</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25">
      <c r="A20" s="143" t="s">
        <v>288</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288</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25">
      <c r="A21" s="143" t="s">
        <v>289</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289</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25">
      <c r="A22" s="143" t="s">
        <v>290</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290</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25">
      <c r="A23" s="143" t="s">
        <v>291</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291</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25">
      <c r="A24" s="143" t="s">
        <v>292</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292</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25">
      <c r="A25" s="143" t="s">
        <v>293</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293</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25">
      <c r="A26" s="143" t="s">
        <v>294</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294</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25">
      <c r="A27" s="143" t="s">
        <v>295</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295</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25">
      <c r="A28" s="143" t="s">
        <v>296</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296</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25">
      <c r="A29" s="143" t="s">
        <v>297</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297</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25">
      <c r="A30" s="143" t="s">
        <v>298</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298</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25">
      <c r="A31" s="143" t="s">
        <v>299</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299</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25">
      <c r="A32" s="148" t="s">
        <v>300</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300</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8.5" x14ac:dyDescent="0.25">
      <c r="A34" s="149" t="s">
        <v>259</v>
      </c>
      <c r="B34" s="593"/>
      <c r="C34" s="593"/>
      <c r="D34" s="593"/>
      <c r="E34" s="593"/>
      <c r="F34" s="593"/>
      <c r="G34" s="593"/>
      <c r="H34" s="593"/>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3"/>
      <c r="AH34" s="593"/>
      <c r="AI34" s="593"/>
      <c r="AJ34" s="593"/>
      <c r="AK34" s="593"/>
      <c r="AL34" s="593"/>
      <c r="AM34" s="593"/>
      <c r="AN34" s="593"/>
      <c r="AO34" s="593"/>
      <c r="AP34" s="593"/>
      <c r="AQ34" s="593"/>
      <c r="AR34" s="593"/>
      <c r="AS34" s="593"/>
      <c r="AT34" s="593"/>
      <c r="AU34" s="593"/>
      <c r="AV34" s="593"/>
      <c r="AW34" s="593"/>
      <c r="AX34" s="593"/>
      <c r="AY34" s="593"/>
      <c r="AZ34" s="593"/>
      <c r="BA34" s="593"/>
      <c r="BB34" s="593"/>
      <c r="BC34" s="593"/>
      <c r="BD34" s="593"/>
      <c r="BE34" s="593"/>
      <c r="BF34" s="593"/>
      <c r="BG34" s="593"/>
      <c r="BH34" s="593"/>
      <c r="BI34" s="593"/>
      <c r="BJ34" s="593"/>
      <c r="BK34" s="593"/>
      <c r="BL34" s="593"/>
      <c r="BM34" s="593"/>
      <c r="BN34" s="593"/>
      <c r="BO34" s="593"/>
      <c r="BP34" s="593"/>
      <c r="BQ34" s="593"/>
      <c r="BR34" s="593"/>
      <c r="BS34" s="593"/>
      <c r="BT34" s="593"/>
      <c r="BU34" s="593"/>
      <c r="BV34" s="593"/>
      <c r="BW34" s="593"/>
      <c r="BX34" s="593"/>
      <c r="BY34" s="593"/>
      <c r="BZ34" s="593"/>
      <c r="CA34" s="593"/>
    </row>
    <row r="35" spans="1:79" ht="29.25" customHeight="1" x14ac:dyDescent="0.25">
      <c r="A35" s="150" t="s">
        <v>260</v>
      </c>
      <c r="B35" s="591"/>
      <c r="C35" s="594"/>
      <c r="D35" s="594"/>
      <c r="E35" s="594"/>
      <c r="F35" s="594"/>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4"/>
      <c r="BF35" s="594"/>
      <c r="BG35" s="594"/>
      <c r="BH35" s="594"/>
      <c r="BI35" s="594"/>
      <c r="BJ35" s="594"/>
      <c r="BK35" s="594"/>
      <c r="BL35" s="594"/>
      <c r="BM35" s="594"/>
      <c r="BN35" s="594"/>
      <c r="BO35" s="594"/>
      <c r="BP35" s="594"/>
      <c r="BQ35" s="594"/>
      <c r="BR35" s="594"/>
      <c r="BS35" s="594"/>
      <c r="BT35" s="594"/>
      <c r="BU35" s="594"/>
      <c r="BV35" s="594"/>
      <c r="BW35" s="594"/>
      <c r="BX35" s="594"/>
      <c r="BY35" s="594"/>
      <c r="BZ35" s="594"/>
      <c r="CA35" s="592"/>
    </row>
    <row r="36" spans="1:79" ht="6" customHeight="1" x14ac:dyDescent="0.25">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25">
      <c r="A37" s="595" t="s">
        <v>261</v>
      </c>
      <c r="B37" s="591" t="s">
        <v>29</v>
      </c>
      <c r="C37" s="592"/>
      <c r="D37" s="591" t="s">
        <v>30</v>
      </c>
      <c r="E37" s="592"/>
      <c r="F37" s="591" t="s">
        <v>31</v>
      </c>
      <c r="G37" s="592"/>
      <c r="H37" s="591" t="s">
        <v>32</v>
      </c>
      <c r="I37" s="592"/>
      <c r="J37" s="591" t="s">
        <v>33</v>
      </c>
      <c r="K37" s="592"/>
      <c r="L37" s="591" t="s">
        <v>34</v>
      </c>
      <c r="M37" s="592"/>
      <c r="N37" s="591" t="s">
        <v>35</v>
      </c>
      <c r="O37" s="592"/>
      <c r="P37" s="591" t="s">
        <v>36</v>
      </c>
      <c r="Q37" s="592"/>
      <c r="R37" s="591" t="s">
        <v>37</v>
      </c>
      <c r="S37" s="592"/>
      <c r="T37" s="591" t="s">
        <v>38</v>
      </c>
      <c r="U37" s="592"/>
      <c r="V37" s="591" t="s">
        <v>39</v>
      </c>
      <c r="W37" s="592"/>
      <c r="X37" s="591" t="s">
        <v>40</v>
      </c>
      <c r="Y37" s="592"/>
      <c r="Z37" s="591" t="s">
        <v>262</v>
      </c>
      <c r="AA37" s="592"/>
      <c r="AB37" s="591" t="s">
        <v>263</v>
      </c>
      <c r="AC37" s="594"/>
      <c r="AD37" s="594"/>
      <c r="AE37" s="594"/>
      <c r="AF37" s="594"/>
      <c r="AG37" s="592"/>
      <c r="AH37" s="591" t="s">
        <v>264</v>
      </c>
      <c r="AI37" s="594"/>
      <c r="AJ37" s="594"/>
      <c r="AK37" s="594"/>
      <c r="AL37" s="594"/>
      <c r="AM37" s="592"/>
      <c r="AO37" s="595" t="s">
        <v>261</v>
      </c>
      <c r="AP37" s="591" t="s">
        <v>29</v>
      </c>
      <c r="AQ37" s="592"/>
      <c r="AR37" s="591" t="s">
        <v>30</v>
      </c>
      <c r="AS37" s="592"/>
      <c r="AT37" s="591" t="s">
        <v>31</v>
      </c>
      <c r="AU37" s="592"/>
      <c r="AV37" s="591" t="s">
        <v>32</v>
      </c>
      <c r="AW37" s="592"/>
      <c r="AX37" s="591" t="s">
        <v>33</v>
      </c>
      <c r="AY37" s="592"/>
      <c r="AZ37" s="591" t="s">
        <v>34</v>
      </c>
      <c r="BA37" s="592"/>
      <c r="BB37" s="591" t="s">
        <v>35</v>
      </c>
      <c r="BC37" s="592"/>
      <c r="BD37" s="591" t="s">
        <v>36</v>
      </c>
      <c r="BE37" s="592"/>
      <c r="BF37" s="591" t="s">
        <v>37</v>
      </c>
      <c r="BG37" s="592"/>
      <c r="BH37" s="591" t="s">
        <v>38</v>
      </c>
      <c r="BI37" s="592"/>
      <c r="BJ37" s="591" t="s">
        <v>39</v>
      </c>
      <c r="BK37" s="592"/>
      <c r="BL37" s="591" t="s">
        <v>40</v>
      </c>
      <c r="BM37" s="592"/>
      <c r="BN37" s="591" t="s">
        <v>262</v>
      </c>
      <c r="BO37" s="592"/>
      <c r="BP37" s="591" t="s">
        <v>263</v>
      </c>
      <c r="BQ37" s="594"/>
      <c r="BR37" s="594"/>
      <c r="BS37" s="594"/>
      <c r="BT37" s="594"/>
      <c r="BU37" s="592"/>
      <c r="BV37" s="591" t="s">
        <v>264</v>
      </c>
      <c r="BW37" s="594"/>
      <c r="BX37" s="594"/>
      <c r="BY37" s="594"/>
      <c r="BZ37" s="594"/>
      <c r="CA37" s="592"/>
    </row>
    <row r="38" spans="1:79" ht="52.5" customHeight="1" x14ac:dyDescent="0.25">
      <c r="A38" s="596"/>
      <c r="B38" s="111" t="s">
        <v>265</v>
      </c>
      <c r="C38" s="111" t="s">
        <v>266</v>
      </c>
      <c r="D38" s="111" t="s">
        <v>265</v>
      </c>
      <c r="E38" s="111" t="s">
        <v>266</v>
      </c>
      <c r="F38" s="111" t="s">
        <v>265</v>
      </c>
      <c r="G38" s="111" t="s">
        <v>266</v>
      </c>
      <c r="H38" s="111" t="s">
        <v>265</v>
      </c>
      <c r="I38" s="111" t="s">
        <v>266</v>
      </c>
      <c r="J38" s="111" t="s">
        <v>265</v>
      </c>
      <c r="K38" s="111" t="s">
        <v>266</v>
      </c>
      <c r="L38" s="111" t="s">
        <v>265</v>
      </c>
      <c r="M38" s="111" t="s">
        <v>266</v>
      </c>
      <c r="N38" s="111" t="s">
        <v>265</v>
      </c>
      <c r="O38" s="111" t="s">
        <v>266</v>
      </c>
      <c r="P38" s="111" t="s">
        <v>265</v>
      </c>
      <c r="Q38" s="111" t="s">
        <v>266</v>
      </c>
      <c r="R38" s="111" t="s">
        <v>265</v>
      </c>
      <c r="S38" s="111" t="s">
        <v>266</v>
      </c>
      <c r="T38" s="111" t="s">
        <v>265</v>
      </c>
      <c r="U38" s="111" t="s">
        <v>266</v>
      </c>
      <c r="V38" s="111" t="s">
        <v>265</v>
      </c>
      <c r="W38" s="111" t="s">
        <v>266</v>
      </c>
      <c r="X38" s="111" t="s">
        <v>265</v>
      </c>
      <c r="Y38" s="111" t="s">
        <v>266</v>
      </c>
      <c r="Z38" s="111" t="s">
        <v>265</v>
      </c>
      <c r="AA38" s="111" t="s">
        <v>266</v>
      </c>
      <c r="AB38" s="183" t="s">
        <v>267</v>
      </c>
      <c r="AC38" s="183" t="s">
        <v>268</v>
      </c>
      <c r="AD38" s="183" t="s">
        <v>269</v>
      </c>
      <c r="AE38" s="183" t="s">
        <v>270</v>
      </c>
      <c r="AF38" s="184" t="s">
        <v>271</v>
      </c>
      <c r="AG38" s="183" t="s">
        <v>272</v>
      </c>
      <c r="AH38" s="111" t="s">
        <v>273</v>
      </c>
      <c r="AI38" s="142" t="s">
        <v>274</v>
      </c>
      <c r="AJ38" s="111" t="s">
        <v>275</v>
      </c>
      <c r="AK38" s="111" t="s">
        <v>276</v>
      </c>
      <c r="AL38" s="111" t="s">
        <v>277</v>
      </c>
      <c r="AM38" s="111" t="s">
        <v>278</v>
      </c>
      <c r="AO38" s="596"/>
      <c r="AP38" s="111" t="s">
        <v>265</v>
      </c>
      <c r="AQ38" s="111" t="s">
        <v>266</v>
      </c>
      <c r="AR38" s="111" t="s">
        <v>265</v>
      </c>
      <c r="AS38" s="111" t="s">
        <v>266</v>
      </c>
      <c r="AT38" s="111" t="s">
        <v>265</v>
      </c>
      <c r="AU38" s="111" t="s">
        <v>266</v>
      </c>
      <c r="AV38" s="111" t="s">
        <v>265</v>
      </c>
      <c r="AW38" s="111" t="s">
        <v>266</v>
      </c>
      <c r="AX38" s="111" t="s">
        <v>265</v>
      </c>
      <c r="AY38" s="111" t="s">
        <v>266</v>
      </c>
      <c r="AZ38" s="111" t="s">
        <v>265</v>
      </c>
      <c r="BA38" s="111" t="s">
        <v>266</v>
      </c>
      <c r="BB38" s="111" t="s">
        <v>265</v>
      </c>
      <c r="BC38" s="111" t="s">
        <v>266</v>
      </c>
      <c r="BD38" s="111" t="s">
        <v>265</v>
      </c>
      <c r="BE38" s="111" t="s">
        <v>266</v>
      </c>
      <c r="BF38" s="111" t="s">
        <v>265</v>
      </c>
      <c r="BG38" s="111" t="s">
        <v>266</v>
      </c>
      <c r="BH38" s="111" t="s">
        <v>265</v>
      </c>
      <c r="BI38" s="111" t="s">
        <v>266</v>
      </c>
      <c r="BJ38" s="111" t="s">
        <v>265</v>
      </c>
      <c r="BK38" s="111" t="s">
        <v>266</v>
      </c>
      <c r="BL38" s="111" t="s">
        <v>265</v>
      </c>
      <c r="BM38" s="111" t="s">
        <v>266</v>
      </c>
      <c r="BN38" s="111" t="s">
        <v>265</v>
      </c>
      <c r="BO38" s="111" t="s">
        <v>266</v>
      </c>
      <c r="BP38" s="183" t="s">
        <v>267</v>
      </c>
      <c r="BQ38" s="183" t="s">
        <v>268</v>
      </c>
      <c r="BR38" s="183" t="s">
        <v>269</v>
      </c>
      <c r="BS38" s="183" t="s">
        <v>270</v>
      </c>
      <c r="BT38" s="184" t="s">
        <v>271</v>
      </c>
      <c r="BU38" s="183" t="s">
        <v>272</v>
      </c>
      <c r="BV38" s="111" t="s">
        <v>273</v>
      </c>
      <c r="BW38" s="142" t="s">
        <v>274</v>
      </c>
      <c r="BX38" s="111" t="s">
        <v>275</v>
      </c>
      <c r="BY38" s="111" t="s">
        <v>276</v>
      </c>
      <c r="BZ38" s="111" t="s">
        <v>277</v>
      </c>
      <c r="CA38" s="111" t="s">
        <v>278</v>
      </c>
    </row>
    <row r="39" spans="1:79" x14ac:dyDescent="0.25">
      <c r="A39" s="143" t="s">
        <v>279</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279</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25">
      <c r="A40" s="143" t="s">
        <v>280</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280</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25">
      <c r="A41" s="143" t="s">
        <v>281</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281</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25">
      <c r="A42" s="143" t="s">
        <v>282</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282</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25">
      <c r="A43" s="143" t="s">
        <v>283</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283</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25">
      <c r="A44" s="143" t="s">
        <v>284</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284</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25">
      <c r="A45" s="143" t="s">
        <v>285</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285</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25">
      <c r="A46" s="143" t="s">
        <v>286</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286</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25">
      <c r="A47" s="143" t="s">
        <v>287</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287</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25">
      <c r="A48" s="143" t="s">
        <v>288</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288</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25">
      <c r="A49" s="143" t="s">
        <v>289</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289</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25">
      <c r="A50" s="143" t="s">
        <v>290</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290</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25">
      <c r="A51" s="143" t="s">
        <v>291</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291</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25">
      <c r="A52" s="143" t="s">
        <v>292</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292</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25">
      <c r="A53" s="143" t="s">
        <v>293</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293</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25">
      <c r="A54" s="143" t="s">
        <v>294</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294</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25">
      <c r="A55" s="143" t="s">
        <v>295</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295</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25">
      <c r="A56" s="143" t="s">
        <v>296</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296</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25">
      <c r="A57" s="143" t="s">
        <v>297</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297</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25">
      <c r="A58" s="143" t="s">
        <v>298</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298</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25">
      <c r="A59" s="143" t="s">
        <v>299</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299</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25">
      <c r="A60" s="148" t="s">
        <v>300</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300</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25" zoomScale="90" zoomScaleNormal="90" workbookViewId="0">
      <selection activeCell="E15" sqref="E15"/>
    </sheetView>
  </sheetViews>
  <sheetFormatPr baseColWidth="10" defaultColWidth="10.7109375" defaultRowHeight="15" x14ac:dyDescent="0.25"/>
  <cols>
    <col min="1" max="1" width="48.28515625" style="125" customWidth="1"/>
    <col min="2" max="2" width="73.42578125" style="125" customWidth="1"/>
    <col min="3" max="3" width="10.7109375" style="125"/>
    <col min="4" max="4" width="31.140625" style="125" customWidth="1"/>
    <col min="5" max="5" width="70.140625" style="125" customWidth="1"/>
    <col min="6" max="6" width="17.28515625" style="125" customWidth="1"/>
    <col min="7" max="8" width="21.7109375" style="125" customWidth="1"/>
    <col min="9" max="9" width="19.28515625" style="125" customWidth="1"/>
    <col min="10" max="10" width="42" style="125" customWidth="1"/>
    <col min="11" max="16384" width="10.7109375" style="125"/>
  </cols>
  <sheetData>
    <row r="1" spans="1:2" ht="25.5" customHeight="1" x14ac:dyDescent="0.25">
      <c r="A1" s="601" t="s">
        <v>147</v>
      </c>
      <c r="B1" s="602"/>
    </row>
    <row r="2" spans="1:2" ht="25.5" customHeight="1" x14ac:dyDescent="0.25">
      <c r="A2" s="603" t="s">
        <v>301</v>
      </c>
      <c r="B2" s="604"/>
    </row>
    <row r="3" spans="1:2" x14ac:dyDescent="0.25">
      <c r="A3" s="126" t="s">
        <v>302</v>
      </c>
      <c r="B3" s="126" t="s">
        <v>303</v>
      </c>
    </row>
    <row r="4" spans="1:2" x14ac:dyDescent="0.25">
      <c r="A4" s="127" t="s">
        <v>8</v>
      </c>
      <c r="B4" s="135" t="s">
        <v>304</v>
      </c>
    </row>
    <row r="5" spans="1:2" ht="105" x14ac:dyDescent="0.25">
      <c r="A5" s="127" t="s">
        <v>9</v>
      </c>
      <c r="B5" s="134" t="s">
        <v>305</v>
      </c>
    </row>
    <row r="6" spans="1:2" x14ac:dyDescent="0.25">
      <c r="A6" s="127" t="s">
        <v>14</v>
      </c>
      <c r="B6" s="605" t="s">
        <v>306</v>
      </c>
    </row>
    <row r="7" spans="1:2" x14ac:dyDescent="0.25">
      <c r="A7" s="127" t="s">
        <v>16</v>
      </c>
      <c r="B7" s="606"/>
    </row>
    <row r="8" spans="1:2" x14ac:dyDescent="0.25">
      <c r="A8" s="127" t="s">
        <v>18</v>
      </c>
      <c r="B8" s="606"/>
    </row>
    <row r="9" spans="1:2" x14ac:dyDescent="0.25">
      <c r="A9" s="127" t="s">
        <v>307</v>
      </c>
      <c r="B9" s="607"/>
    </row>
    <row r="10" spans="1:2" ht="30" x14ac:dyDescent="0.25">
      <c r="A10" s="127" t="s">
        <v>7</v>
      </c>
      <c r="B10" s="128" t="s">
        <v>308</v>
      </c>
    </row>
    <row r="11" spans="1:2" ht="45" x14ac:dyDescent="0.25">
      <c r="A11" s="127" t="s">
        <v>26</v>
      </c>
      <c r="B11" s="128" t="s">
        <v>309</v>
      </c>
    </row>
    <row r="12" spans="1:2" ht="60" x14ac:dyDescent="0.25">
      <c r="A12" s="127" t="s">
        <v>25</v>
      </c>
      <c r="B12" s="129" t="s">
        <v>310</v>
      </c>
    </row>
    <row r="13" spans="1:2" ht="30" x14ac:dyDescent="0.25">
      <c r="A13" s="127" t="s">
        <v>311</v>
      </c>
      <c r="B13" s="129" t="s">
        <v>312</v>
      </c>
    </row>
    <row r="14" spans="1:2" ht="45" x14ac:dyDescent="0.25">
      <c r="A14" s="127" t="s">
        <v>313</v>
      </c>
      <c r="B14" s="129" t="s">
        <v>314</v>
      </c>
    </row>
    <row r="15" spans="1:2" ht="72" customHeight="1" x14ac:dyDescent="0.25">
      <c r="A15" s="130" t="s">
        <v>315</v>
      </c>
      <c r="B15" s="131" t="s">
        <v>316</v>
      </c>
    </row>
    <row r="16" spans="1:2" ht="194.25" x14ac:dyDescent="0.25">
      <c r="A16" s="130" t="s">
        <v>317</v>
      </c>
      <c r="B16" s="132" t="s">
        <v>318</v>
      </c>
    </row>
    <row r="17" spans="1:2" ht="25.5" customHeight="1" x14ac:dyDescent="0.25">
      <c r="A17" s="603" t="s">
        <v>319</v>
      </c>
      <c r="B17" s="604"/>
    </row>
    <row r="18" spans="1:2" x14ac:dyDescent="0.25">
      <c r="A18" s="126" t="s">
        <v>302</v>
      </c>
      <c r="B18" s="126" t="s">
        <v>303</v>
      </c>
    </row>
    <row r="19" spans="1:2" x14ac:dyDescent="0.25">
      <c r="A19" s="127" t="s">
        <v>8</v>
      </c>
      <c r="B19" s="135" t="s">
        <v>304</v>
      </c>
    </row>
    <row r="20" spans="1:2" ht="105" x14ac:dyDescent="0.25">
      <c r="A20" s="127" t="s">
        <v>9</v>
      </c>
      <c r="B20" s="134" t="s">
        <v>305</v>
      </c>
    </row>
    <row r="21" spans="1:2" ht="30" x14ac:dyDescent="0.25">
      <c r="A21" s="127" t="s">
        <v>320</v>
      </c>
      <c r="B21" s="129" t="s">
        <v>321</v>
      </c>
    </row>
    <row r="22" spans="1:2" ht="45" x14ac:dyDescent="0.25">
      <c r="A22" s="127" t="s">
        <v>322</v>
      </c>
      <c r="B22" s="129" t="s">
        <v>323</v>
      </c>
    </row>
    <row r="23" spans="1:2" ht="75" x14ac:dyDescent="0.25">
      <c r="A23" s="127" t="s">
        <v>324</v>
      </c>
      <c r="B23" s="129" t="s">
        <v>325</v>
      </c>
    </row>
    <row r="24" spans="1:2" ht="30" x14ac:dyDescent="0.25">
      <c r="A24" s="127" t="s">
        <v>326</v>
      </c>
      <c r="B24" s="129" t="s">
        <v>327</v>
      </c>
    </row>
    <row r="25" spans="1:2" ht="30" x14ac:dyDescent="0.25">
      <c r="A25" s="127" t="s">
        <v>328</v>
      </c>
      <c r="B25" s="129" t="s">
        <v>329</v>
      </c>
    </row>
    <row r="26" spans="1:2" ht="46.5" customHeight="1" x14ac:dyDescent="0.25">
      <c r="A26" s="127" t="s">
        <v>330</v>
      </c>
      <c r="B26" s="133" t="s">
        <v>331</v>
      </c>
    </row>
    <row r="27" spans="1:2" ht="75" x14ac:dyDescent="0.25">
      <c r="A27" s="127" t="s">
        <v>160</v>
      </c>
      <c r="B27" s="133" t="s">
        <v>332</v>
      </c>
    </row>
    <row r="28" spans="1:2" ht="45" x14ac:dyDescent="0.25">
      <c r="A28" s="127" t="s">
        <v>333</v>
      </c>
      <c r="B28" s="133" t="s">
        <v>334</v>
      </c>
    </row>
    <row r="29" spans="1:2" ht="45" x14ac:dyDescent="0.25">
      <c r="A29" s="127" t="s">
        <v>335</v>
      </c>
      <c r="B29" s="133" t="s">
        <v>336</v>
      </c>
    </row>
    <row r="30" spans="1:2" ht="45" x14ac:dyDescent="0.25">
      <c r="A30" s="127" t="s">
        <v>337</v>
      </c>
      <c r="B30" s="133" t="s">
        <v>338</v>
      </c>
    </row>
    <row r="31" spans="1:2" ht="144" customHeight="1" x14ac:dyDescent="0.25">
      <c r="A31" s="127" t="s">
        <v>339</v>
      </c>
      <c r="B31" s="133" t="s">
        <v>340</v>
      </c>
    </row>
    <row r="32" spans="1:2" ht="30" x14ac:dyDescent="0.25">
      <c r="A32" s="127" t="s">
        <v>341</v>
      </c>
      <c r="B32" s="133" t="s">
        <v>342</v>
      </c>
    </row>
    <row r="33" spans="1:2" ht="30" x14ac:dyDescent="0.25">
      <c r="A33" s="127" t="s">
        <v>343</v>
      </c>
      <c r="B33" s="133" t="s">
        <v>344</v>
      </c>
    </row>
    <row r="34" spans="1:2" ht="30" x14ac:dyDescent="0.25">
      <c r="A34" s="127" t="s">
        <v>345</v>
      </c>
      <c r="B34" s="133" t="s">
        <v>346</v>
      </c>
    </row>
    <row r="35" spans="1:2" ht="30" x14ac:dyDescent="0.25">
      <c r="A35" s="127" t="s">
        <v>347</v>
      </c>
      <c r="B35" s="133" t="s">
        <v>348</v>
      </c>
    </row>
    <row r="36" spans="1:2" ht="90" x14ac:dyDescent="0.25">
      <c r="A36" s="127" t="s">
        <v>150</v>
      </c>
      <c r="B36" s="133" t="s">
        <v>349</v>
      </c>
    </row>
    <row r="37" spans="1:2" ht="45" x14ac:dyDescent="0.25">
      <c r="A37" s="127" t="s">
        <v>350</v>
      </c>
      <c r="B37" s="133" t="s">
        <v>351</v>
      </c>
    </row>
    <row r="38" spans="1:2" ht="42.75" x14ac:dyDescent="0.25">
      <c r="A38" s="130" t="s">
        <v>152</v>
      </c>
      <c r="B38" s="133" t="s">
        <v>352</v>
      </c>
    </row>
    <row r="39" spans="1:2" ht="25.5" customHeight="1" x14ac:dyDescent="0.25">
      <c r="A39" s="603" t="s">
        <v>353</v>
      </c>
      <c r="B39" s="604"/>
    </row>
    <row r="40" spans="1:2" x14ac:dyDescent="0.25">
      <c r="A40" s="601" t="s">
        <v>354</v>
      </c>
      <c r="B40" s="602"/>
    </row>
    <row r="41" spans="1:2" ht="72" customHeight="1" x14ac:dyDescent="0.25">
      <c r="A41" s="599" t="s">
        <v>355</v>
      </c>
      <c r="B41" s="600"/>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2578125" defaultRowHeight="15" x14ac:dyDescent="0.25"/>
  <cols>
    <col min="1" max="1" width="44.140625" style="108" customWidth="1"/>
    <col min="2" max="2" width="61.7109375" style="108" customWidth="1"/>
    <col min="3" max="3" width="61.140625" style="108" customWidth="1"/>
    <col min="4" max="4" width="81" style="108" customWidth="1"/>
    <col min="5" max="5" width="32.7109375" style="12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3" customFormat="1" x14ac:dyDescent="0.25">
      <c r="A1" s="112" t="s">
        <v>356</v>
      </c>
      <c r="B1" s="112" t="s">
        <v>357</v>
      </c>
      <c r="C1" s="112" t="s">
        <v>358</v>
      </c>
      <c r="D1" s="112" t="s">
        <v>359</v>
      </c>
      <c r="E1" s="112" t="s">
        <v>337</v>
      </c>
      <c r="F1" s="112" t="s">
        <v>360</v>
      </c>
      <c r="G1" s="112" t="s">
        <v>361</v>
      </c>
      <c r="H1" s="112" t="s">
        <v>263</v>
      </c>
      <c r="I1" s="112" t="s">
        <v>328</v>
      </c>
    </row>
    <row r="2" spans="1:9" s="113" customFormat="1" x14ac:dyDescent="0.25">
      <c r="A2" s="114" t="s">
        <v>362</v>
      </c>
      <c r="B2" s="109" t="s">
        <v>363</v>
      </c>
      <c r="C2" s="114" t="s">
        <v>364</v>
      </c>
      <c r="D2" s="115" t="s">
        <v>365</v>
      </c>
      <c r="E2" s="110" t="s">
        <v>366</v>
      </c>
      <c r="F2" s="116" t="s">
        <v>367</v>
      </c>
      <c r="G2" s="117" t="s">
        <v>368</v>
      </c>
      <c r="H2" s="117" t="s">
        <v>369</v>
      </c>
      <c r="I2" s="116" t="s">
        <v>370</v>
      </c>
    </row>
    <row r="3" spans="1:9" x14ac:dyDescent="0.25">
      <c r="A3" s="114" t="s">
        <v>371</v>
      </c>
      <c r="B3" s="109" t="s">
        <v>372</v>
      </c>
      <c r="C3" s="114" t="s">
        <v>373</v>
      </c>
      <c r="D3" s="118" t="s">
        <v>374</v>
      </c>
      <c r="E3" s="110" t="s">
        <v>375</v>
      </c>
      <c r="F3" s="116" t="s">
        <v>376</v>
      </c>
      <c r="G3" s="117" t="s">
        <v>377</v>
      </c>
      <c r="H3" s="117" t="s">
        <v>272</v>
      </c>
      <c r="I3" s="116" t="s">
        <v>378</v>
      </c>
    </row>
    <row r="4" spans="1:9" x14ac:dyDescent="0.25">
      <c r="A4" s="114" t="s">
        <v>379</v>
      </c>
      <c r="B4" s="109" t="s">
        <v>380</v>
      </c>
      <c r="C4" s="114" t="s">
        <v>381</v>
      </c>
      <c r="D4" s="118" t="s">
        <v>382</v>
      </c>
      <c r="E4" s="110" t="s">
        <v>383</v>
      </c>
      <c r="F4" s="116" t="s">
        <v>384</v>
      </c>
      <c r="G4" s="117" t="s">
        <v>385</v>
      </c>
      <c r="H4" s="117" t="s">
        <v>267</v>
      </c>
      <c r="I4" s="116" t="s">
        <v>386</v>
      </c>
    </row>
    <row r="5" spans="1:9" x14ac:dyDescent="0.25">
      <c r="A5" s="114" t="s">
        <v>387</v>
      </c>
      <c r="B5" s="109" t="s">
        <v>388</v>
      </c>
      <c r="C5" s="114" t="s">
        <v>389</v>
      </c>
      <c r="D5" s="118" t="s">
        <v>390</v>
      </c>
      <c r="E5" s="110" t="s">
        <v>391</v>
      </c>
      <c r="F5" s="116" t="s">
        <v>392</v>
      </c>
      <c r="G5" s="117" t="s">
        <v>393</v>
      </c>
      <c r="H5" s="117" t="s">
        <v>268</v>
      </c>
      <c r="I5" s="116" t="s">
        <v>394</v>
      </c>
    </row>
    <row r="6" spans="1:9" ht="30" x14ac:dyDescent="0.25">
      <c r="A6" s="114" t="s">
        <v>395</v>
      </c>
      <c r="B6" s="109" t="s">
        <v>396</v>
      </c>
      <c r="C6" s="114" t="s">
        <v>397</v>
      </c>
      <c r="D6" s="118" t="s">
        <v>398</v>
      </c>
      <c r="E6" s="110" t="s">
        <v>399</v>
      </c>
      <c r="G6" s="117" t="s">
        <v>400</v>
      </c>
      <c r="H6" s="117" t="s">
        <v>269</v>
      </c>
      <c r="I6" s="116" t="s">
        <v>401</v>
      </c>
    </row>
    <row r="7" spans="1:9" ht="30" x14ac:dyDescent="0.25">
      <c r="B7" s="109" t="s">
        <v>402</v>
      </c>
      <c r="C7" s="114" t="s">
        <v>403</v>
      </c>
      <c r="D7" s="118" t="s">
        <v>404</v>
      </c>
      <c r="E7" s="116" t="s">
        <v>405</v>
      </c>
      <c r="G7" s="110" t="s">
        <v>278</v>
      </c>
      <c r="H7" s="117" t="s">
        <v>270</v>
      </c>
      <c r="I7" s="116" t="s">
        <v>406</v>
      </c>
    </row>
    <row r="8" spans="1:9" ht="30" x14ac:dyDescent="0.25">
      <c r="A8" s="119"/>
      <c r="B8" s="109" t="s">
        <v>407</v>
      </c>
      <c r="C8" s="114" t="s">
        <v>408</v>
      </c>
      <c r="D8" s="118" t="s">
        <v>409</v>
      </c>
      <c r="E8" s="116" t="s">
        <v>410</v>
      </c>
      <c r="I8" s="116" t="s">
        <v>411</v>
      </c>
    </row>
    <row r="9" spans="1:9" ht="32.25" customHeight="1" x14ac:dyDescent="0.25">
      <c r="A9" s="119"/>
      <c r="B9" s="109" t="s">
        <v>412</v>
      </c>
      <c r="C9" s="114" t="s">
        <v>413</v>
      </c>
      <c r="D9" s="118" t="s">
        <v>414</v>
      </c>
      <c r="E9" s="116" t="s">
        <v>415</v>
      </c>
      <c r="I9" s="116" t="s">
        <v>416</v>
      </c>
    </row>
    <row r="10" spans="1:9" x14ac:dyDescent="0.25">
      <c r="A10" s="119"/>
      <c r="B10" s="109" t="s">
        <v>417</v>
      </c>
      <c r="C10" s="114" t="s">
        <v>418</v>
      </c>
      <c r="D10" s="118" t="s">
        <v>419</v>
      </c>
      <c r="E10" s="116" t="s">
        <v>420</v>
      </c>
      <c r="I10" s="116" t="s">
        <v>421</v>
      </c>
    </row>
    <row r="11" spans="1:9" x14ac:dyDescent="0.25">
      <c r="A11" s="119"/>
      <c r="B11" s="109" t="s">
        <v>422</v>
      </c>
      <c r="C11" s="114" t="s">
        <v>423</v>
      </c>
      <c r="D11" s="118" t="s">
        <v>424</v>
      </c>
      <c r="E11" s="116" t="s">
        <v>425</v>
      </c>
      <c r="I11" s="116" t="s">
        <v>426</v>
      </c>
    </row>
    <row r="12" spans="1:9" ht="30" x14ac:dyDescent="0.25">
      <c r="A12" s="119"/>
      <c r="B12" s="109" t="s">
        <v>427</v>
      </c>
      <c r="C12" s="114" t="s">
        <v>428</v>
      </c>
      <c r="D12" s="118" t="s">
        <v>429</v>
      </c>
      <c r="E12" s="116" t="s">
        <v>430</v>
      </c>
      <c r="I12" s="116" t="s">
        <v>431</v>
      </c>
    </row>
    <row r="13" spans="1:9" x14ac:dyDescent="0.25">
      <c r="A13" s="119"/>
      <c r="B13" s="233" t="s">
        <v>432</v>
      </c>
      <c r="D13" s="118" t="s">
        <v>433</v>
      </c>
      <c r="E13" s="116" t="s">
        <v>434</v>
      </c>
      <c r="I13" s="116" t="s">
        <v>435</v>
      </c>
    </row>
    <row r="14" spans="1:9" x14ac:dyDescent="0.25">
      <c r="A14" s="119"/>
      <c r="B14" s="109" t="s">
        <v>436</v>
      </c>
      <c r="C14" s="119"/>
      <c r="D14" s="118" t="s">
        <v>437</v>
      </c>
      <c r="E14" s="116" t="s">
        <v>438</v>
      </c>
    </row>
    <row r="15" spans="1:9" x14ac:dyDescent="0.25">
      <c r="A15" s="119"/>
      <c r="B15" s="109" t="s">
        <v>439</v>
      </c>
      <c r="C15" s="119"/>
      <c r="D15" s="118" t="s">
        <v>440</v>
      </c>
      <c r="E15" s="116" t="s">
        <v>441</v>
      </c>
    </row>
    <row r="16" spans="1:9" x14ac:dyDescent="0.25">
      <c r="A16" s="119"/>
      <c r="B16" s="109" t="s">
        <v>442</v>
      </c>
      <c r="C16" s="119"/>
      <c r="D16" s="118" t="s">
        <v>443</v>
      </c>
      <c r="E16" s="120"/>
    </row>
    <row r="17" spans="1:5" x14ac:dyDescent="0.25">
      <c r="A17" s="119"/>
      <c r="B17" s="109" t="s">
        <v>444</v>
      </c>
      <c r="C17" s="119"/>
      <c r="D17" s="118" t="s">
        <v>445</v>
      </c>
      <c r="E17" s="120"/>
    </row>
    <row r="18" spans="1:5" x14ac:dyDescent="0.25">
      <c r="A18" s="119"/>
      <c r="B18" s="109" t="s">
        <v>446</v>
      </c>
      <c r="C18" s="119"/>
      <c r="D18" s="118" t="s">
        <v>447</v>
      </c>
      <c r="E18" s="120"/>
    </row>
    <row r="19" spans="1:5" x14ac:dyDescent="0.25">
      <c r="A19" s="119"/>
      <c r="B19" s="109" t="s">
        <v>448</v>
      </c>
      <c r="C19" s="119"/>
      <c r="D19" s="118" t="s">
        <v>449</v>
      </c>
      <c r="E19" s="120"/>
    </row>
    <row r="20" spans="1:5" x14ac:dyDescent="0.25">
      <c r="A20" s="119"/>
      <c r="B20" s="109" t="s">
        <v>450</v>
      </c>
      <c r="C20" s="119"/>
      <c r="D20" s="118" t="s">
        <v>451</v>
      </c>
      <c r="E20" s="120"/>
    </row>
    <row r="21" spans="1:5" x14ac:dyDescent="0.25">
      <c r="B21" s="109" t="s">
        <v>452</v>
      </c>
      <c r="D21" s="118" t="s">
        <v>453</v>
      </c>
      <c r="E21" s="120"/>
    </row>
    <row r="22" spans="1:5" x14ac:dyDescent="0.25">
      <c r="B22" s="109" t="s">
        <v>454</v>
      </c>
      <c r="D22" s="118" t="s">
        <v>455</v>
      </c>
      <c r="E22" s="120"/>
    </row>
    <row r="23" spans="1:5" x14ac:dyDescent="0.25">
      <c r="B23" s="109" t="s">
        <v>456</v>
      </c>
      <c r="D23" s="118" t="s">
        <v>457</v>
      </c>
      <c r="E23" s="120"/>
    </row>
    <row r="24" spans="1:5" x14ac:dyDescent="0.25">
      <c r="D24" s="121" t="s">
        <v>458</v>
      </c>
      <c r="E24" s="121" t="s">
        <v>459</v>
      </c>
    </row>
    <row r="25" spans="1:5" x14ac:dyDescent="0.25">
      <c r="D25" s="122" t="s">
        <v>460</v>
      </c>
      <c r="E25" s="116" t="s">
        <v>461</v>
      </c>
    </row>
    <row r="26" spans="1:5" x14ac:dyDescent="0.25">
      <c r="D26" s="122" t="s">
        <v>462</v>
      </c>
      <c r="E26" s="116" t="s">
        <v>463</v>
      </c>
    </row>
    <row r="27" spans="1:5" x14ac:dyDescent="0.25">
      <c r="D27" s="608" t="s">
        <v>464</v>
      </c>
      <c r="E27" s="116" t="s">
        <v>465</v>
      </c>
    </row>
    <row r="28" spans="1:5" x14ac:dyDescent="0.25">
      <c r="D28" s="609"/>
      <c r="E28" s="116" t="s">
        <v>466</v>
      </c>
    </row>
    <row r="29" spans="1:5" x14ac:dyDescent="0.25">
      <c r="D29" s="609"/>
      <c r="E29" s="116" t="s">
        <v>467</v>
      </c>
    </row>
    <row r="30" spans="1:5" x14ac:dyDescent="0.25">
      <c r="D30" s="610"/>
      <c r="E30" s="116" t="s">
        <v>468</v>
      </c>
    </row>
    <row r="31" spans="1:5" x14ac:dyDescent="0.25">
      <c r="D31" s="122" t="s">
        <v>469</v>
      </c>
      <c r="E31" s="116" t="s">
        <v>470</v>
      </c>
    </row>
    <row r="32" spans="1:5" x14ac:dyDescent="0.25">
      <c r="D32" s="122" t="s">
        <v>471</v>
      </c>
      <c r="E32" s="116" t="s">
        <v>472</v>
      </c>
    </row>
    <row r="33" spans="4:5" x14ac:dyDescent="0.25">
      <c r="D33" s="122" t="s">
        <v>473</v>
      </c>
      <c r="E33" s="116" t="s">
        <v>474</v>
      </c>
    </row>
    <row r="34" spans="4:5" x14ac:dyDescent="0.25">
      <c r="D34" s="122" t="s">
        <v>475</v>
      </c>
      <c r="E34" s="116" t="s">
        <v>476</v>
      </c>
    </row>
    <row r="35" spans="4:5" x14ac:dyDescent="0.25">
      <c r="D35" s="122" t="s">
        <v>477</v>
      </c>
      <c r="E35" s="116" t="s">
        <v>478</v>
      </c>
    </row>
    <row r="36" spans="4:5" x14ac:dyDescent="0.25">
      <c r="D36" s="122" t="s">
        <v>479</v>
      </c>
      <c r="E36" s="116" t="s">
        <v>480</v>
      </c>
    </row>
    <row r="37" spans="4:5" x14ac:dyDescent="0.25">
      <c r="D37" s="122" t="s">
        <v>481</v>
      </c>
      <c r="E37" s="116" t="s">
        <v>482</v>
      </c>
    </row>
    <row r="38" spans="4:5" x14ac:dyDescent="0.25">
      <c r="D38" s="122" t="s">
        <v>483</v>
      </c>
      <c r="E38" s="116" t="s">
        <v>484</v>
      </c>
    </row>
    <row r="39" spans="4:5" x14ac:dyDescent="0.25">
      <c r="D39" s="123" t="s">
        <v>485</v>
      </c>
      <c r="E39" s="116" t="s">
        <v>486</v>
      </c>
    </row>
    <row r="40" spans="4:5" x14ac:dyDescent="0.25">
      <c r="D40" s="123" t="s">
        <v>487</v>
      </c>
      <c r="E40" s="116" t="s">
        <v>488</v>
      </c>
    </row>
    <row r="41" spans="4:5" x14ac:dyDescent="0.25">
      <c r="D41" s="122" t="s">
        <v>489</v>
      </c>
      <c r="E41" s="116" t="s">
        <v>490</v>
      </c>
    </row>
    <row r="42" spans="4:5" x14ac:dyDescent="0.25">
      <c r="D42" s="122" t="s">
        <v>491</v>
      </c>
      <c r="E42" s="116" t="s">
        <v>492</v>
      </c>
    </row>
    <row r="43" spans="4:5" x14ac:dyDescent="0.25">
      <c r="D43" s="123" t="s">
        <v>493</v>
      </c>
      <c r="E43" s="116" t="s">
        <v>494</v>
      </c>
    </row>
    <row r="44" spans="4:5" x14ac:dyDescent="0.25">
      <c r="D44" s="124" t="s">
        <v>495</v>
      </c>
      <c r="E44" s="116" t="s">
        <v>496</v>
      </c>
    </row>
    <row r="45" spans="4:5" x14ac:dyDescent="0.25">
      <c r="D45" s="118" t="s">
        <v>497</v>
      </c>
      <c r="E45" s="116" t="s">
        <v>498</v>
      </c>
    </row>
    <row r="46" spans="4:5" x14ac:dyDescent="0.25">
      <c r="D46" s="118" t="s">
        <v>499</v>
      </c>
      <c r="E46" s="116" t="s">
        <v>500</v>
      </c>
    </row>
    <row r="47" spans="4:5" x14ac:dyDescent="0.25">
      <c r="D47" s="118" t="s">
        <v>501</v>
      </c>
      <c r="E47" s="116" t="s">
        <v>502</v>
      </c>
    </row>
    <row r="48" spans="4:5" x14ac:dyDescent="0.25">
      <c r="D48" s="118" t="s">
        <v>503</v>
      </c>
      <c r="E48" s="116" t="s">
        <v>504</v>
      </c>
    </row>
    <row r="49" spans="4:4" x14ac:dyDescent="0.25">
      <c r="D49" s="121" t="s">
        <v>505</v>
      </c>
    </row>
    <row r="50" spans="4:4" x14ac:dyDescent="0.25">
      <c r="D50" s="118" t="s">
        <v>506</v>
      </c>
    </row>
    <row r="51" spans="4:4" x14ac:dyDescent="0.25">
      <c r="D51" s="118" t="s">
        <v>507</v>
      </c>
    </row>
    <row r="52" spans="4:4" x14ac:dyDescent="0.25">
      <c r="D52" s="121" t="s">
        <v>508</v>
      </c>
    </row>
    <row r="53" spans="4:4" x14ac:dyDescent="0.25">
      <c r="D53" s="124" t="s">
        <v>509</v>
      </c>
    </row>
    <row r="54" spans="4:4" x14ac:dyDescent="0.25">
      <c r="D54" s="124" t="s">
        <v>510</v>
      </c>
    </row>
    <row r="55" spans="4:4" x14ac:dyDescent="0.25">
      <c r="D55" s="124" t="s">
        <v>511</v>
      </c>
    </row>
    <row r="56" spans="4:4" x14ac:dyDescent="0.25">
      <c r="D56" s="124" t="s">
        <v>512</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4" ma:contentTypeDescription="Crear nuevo documento." ma:contentTypeScope="" ma:versionID="3618742d768e42deb258f796947de0ba">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33458786cd4f74d846c96615b7f45494"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6681F0-9F1B-4D0E-B049-3A3646381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044BF-4D3A-4D22-B036-C9DC827411EF}">
  <ds:schemaRefs>
    <ds:schemaRef ds:uri="http://purl.org/dc/terms/"/>
    <ds:schemaRef ds:uri="d4cf3830-bd69-4281-b1b0-0ddb0f216781"/>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 ds:uri="http://schemas.microsoft.com/office/infopath/2007/PartnerControls"/>
    <ds:schemaRef ds:uri="9b670b00-9898-4d7e-9205-54e7652583fe"/>
    <ds:schemaRef ds:uri="http://schemas.microsoft.com/office/2006/metadata/properties"/>
  </ds:schemaRefs>
</ds:datastoreItem>
</file>

<file path=customXml/itemProps3.xml><?xml version="1.0" encoding="utf-8"?>
<ds:datastoreItem xmlns:ds="http://schemas.openxmlformats.org/officeDocument/2006/customXml" ds:itemID="{08FE7A1A-E61E-4D6C-97CC-E23AE7A17E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VILLA</cp:lastModifiedBy>
  <cp:revision/>
  <dcterms:created xsi:type="dcterms:W3CDTF">2011-04-26T22:16:52Z</dcterms:created>
  <dcterms:modified xsi:type="dcterms:W3CDTF">2022-02-07T20:52:33Z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