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9.xml" ContentType="application/vnd.openxmlformats-officedocument.spreadsheetml.comments+xml"/>
  <Override PartName="/xl/drawings/drawing22.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Y:\2021\PLANES\POAS 2021\Seguimiento II Trimestre 2021\"/>
    </mc:Choice>
  </mc:AlternateContent>
  <xr:revisionPtr revIDLastSave="0" documentId="13_ncr:1_{0FD358EC-90CE-467D-9F46-C410F6C6161C}" xr6:coauthVersionLast="47" xr6:coauthVersionMax="47" xr10:uidLastSave="{00000000-0000-0000-0000-000000000000}"/>
  <bookViews>
    <workbookView xWindow="-120" yWindow="-120" windowWidth="24240" windowHeight="13140" tabRatio="935" firstSheet="14" activeTab="20" xr2:uid="{ABAC0CDE-69FF-487E-B7C5-98C13372082E}"/>
  </bookViews>
  <sheets>
    <sheet name="Direccionamiento Estrategico" sheetId="1" r:id="rId1"/>
    <sheet name="Comunicacion Estrategica " sheetId="2" r:id="rId2"/>
    <sheet name="Planeacion y Gestión" sheetId="3" r:id="rId3"/>
    <sheet name="Gestión del Conocimiento" sheetId="4" r:id="rId4"/>
    <sheet name="Prevención y Atención a Mujeres" sheetId="5" r:id="rId5"/>
    <sheet name="Trasversalización de Enfoque G." sheetId="6" r:id="rId6"/>
    <sheet name="Gestión de Politicas Publicas" sheetId="7" r:id="rId7"/>
    <sheet name="Territorializaciòn PP" sheetId="8" r:id="rId8"/>
    <sheet name="Promocion del Acceso a la Justi" sheetId="9" r:id="rId9"/>
    <sheet name="Promociòn y Participacion " sheetId="10" r:id="rId10"/>
    <sheet name="Desarrollo de capacidades" sheetId="11" r:id="rId11"/>
    <sheet name="Gestión del Sistema de Cuidado" sheetId="12" r:id="rId12"/>
    <sheet name="Gestión Administrativa" sheetId="13" r:id="rId13"/>
    <sheet name="Gestiòn Documental" sheetId="14" r:id="rId14"/>
    <sheet name="Gestión Juridica" sheetId="23" r:id="rId15"/>
    <sheet name="Gestión Contractual " sheetId="18" r:id="rId16"/>
    <sheet name="Gestion Financiera" sheetId="15" r:id="rId17"/>
    <sheet name="Gestión Tecnologica" sheetId="16" r:id="rId18"/>
    <sheet name="Gestión Talento Humano" sheetId="19" r:id="rId19"/>
    <sheet name="Atención a la Ciudadania" sheetId="20" r:id="rId20"/>
    <sheet name="Seguimiento Evaluación y Contro" sheetId="21" r:id="rId21"/>
    <sheet name="Gestión Disciplinaría" sheetId="22"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21" l="1"/>
  <c r="O15" i="21"/>
  <c r="U13" i="21"/>
  <c r="O13" i="21"/>
  <c r="U12" i="21"/>
  <c r="N12" i="21"/>
  <c r="M12" i="21"/>
  <c r="L12" i="21"/>
  <c r="K12" i="21"/>
  <c r="O12" i="21" s="1"/>
  <c r="N11" i="21"/>
  <c r="M11" i="21"/>
  <c r="L11" i="21"/>
  <c r="K11" i="21"/>
  <c r="O11" i="21" s="1"/>
  <c r="U21" i="20" l="1"/>
  <c r="O21" i="20"/>
  <c r="U20" i="20"/>
  <c r="O20" i="20"/>
  <c r="U19" i="20"/>
  <c r="O19" i="20"/>
  <c r="U18" i="20"/>
  <c r="O18" i="20"/>
  <c r="U17" i="20"/>
  <c r="O17" i="20"/>
  <c r="U16" i="20"/>
  <c r="O16" i="20"/>
  <c r="U15" i="20"/>
  <c r="O15" i="20"/>
  <c r="U14" i="20"/>
  <c r="O14" i="20"/>
  <c r="U13" i="20"/>
  <c r="O13" i="20"/>
  <c r="O12" i="20"/>
  <c r="U11" i="20"/>
  <c r="O11" i="20"/>
  <c r="U18" i="19"/>
  <c r="O18" i="19"/>
  <c r="U17" i="19"/>
  <c r="U16" i="19"/>
  <c r="O16" i="19"/>
  <c r="U15" i="19"/>
  <c r="U14" i="19"/>
  <c r="O14" i="19"/>
  <c r="U13" i="19"/>
  <c r="U12" i="19"/>
  <c r="O12" i="19"/>
  <c r="U11" i="19"/>
  <c r="O11" i="19"/>
  <c r="O18" i="16"/>
  <c r="O17" i="16"/>
  <c r="O16" i="16"/>
  <c r="O15" i="16"/>
  <c r="O14" i="16"/>
  <c r="O13" i="16"/>
  <c r="O12" i="16"/>
  <c r="O11" i="16"/>
  <c r="U15" i="15"/>
  <c r="O15" i="15"/>
  <c r="U14" i="15"/>
  <c r="O14" i="15"/>
  <c r="O13" i="15"/>
  <c r="U12" i="15"/>
  <c r="O12" i="15"/>
  <c r="U11" i="15"/>
  <c r="O11" i="15"/>
  <c r="O18" i="18"/>
  <c r="O17" i="18"/>
  <c r="O16" i="18"/>
  <c r="O15" i="18"/>
  <c r="O14" i="18"/>
  <c r="O13" i="18"/>
  <c r="O12" i="18"/>
  <c r="O11" i="18"/>
  <c r="U17" i="14"/>
  <c r="O17" i="14"/>
  <c r="U16" i="14"/>
  <c r="O16" i="14"/>
  <c r="U15" i="14"/>
  <c r="O15" i="14"/>
  <c r="U14" i="14"/>
  <c r="O14" i="14"/>
  <c r="U13" i="14"/>
  <c r="O13" i="14"/>
  <c r="U12" i="14"/>
  <c r="O12" i="14"/>
  <c r="U11" i="14"/>
  <c r="U14" i="13"/>
  <c r="O14" i="13"/>
  <c r="U13" i="13"/>
  <c r="O13" i="13"/>
  <c r="U12" i="13"/>
  <c r="O12" i="13"/>
  <c r="U11" i="13"/>
  <c r="O11" i="13"/>
  <c r="O20" i="12"/>
  <c r="O19" i="12"/>
  <c r="O18" i="12"/>
  <c r="O17" i="12"/>
  <c r="O16" i="12"/>
  <c r="O15" i="12"/>
  <c r="O14" i="12"/>
  <c r="O13" i="12"/>
  <c r="N13" i="12"/>
  <c r="M13" i="12"/>
  <c r="L13" i="12"/>
  <c r="K13" i="12"/>
  <c r="H13" i="12"/>
  <c r="O12" i="12"/>
  <c r="O11" i="12"/>
  <c r="O10" i="12"/>
  <c r="U12" i="11" l="1"/>
  <c r="O12" i="11"/>
  <c r="U11" i="11"/>
  <c r="O11" i="11"/>
  <c r="U10" i="11"/>
  <c r="O10" i="11"/>
  <c r="O20" i="10"/>
  <c r="O19" i="10"/>
  <c r="O18" i="10"/>
  <c r="O16" i="10"/>
  <c r="O18" i="9"/>
  <c r="U16" i="8"/>
  <c r="O16" i="8"/>
  <c r="R15" i="8"/>
  <c r="U15" i="8" s="1"/>
  <c r="O15" i="8"/>
  <c r="R14" i="8"/>
  <c r="U14" i="8" s="1"/>
  <c r="Y14" i="8" s="1"/>
  <c r="O14" i="8"/>
  <c r="O13" i="8"/>
  <c r="O12" i="8"/>
  <c r="AA11" i="8"/>
  <c r="Z11" i="8"/>
  <c r="R11" i="8"/>
  <c r="U11" i="8" s="1"/>
  <c r="Y11" i="8" s="1"/>
  <c r="O11" i="8"/>
  <c r="U15" i="7" l="1"/>
  <c r="O15" i="7"/>
  <c r="U14" i="7"/>
  <c r="O14" i="7"/>
  <c r="U13" i="7"/>
  <c r="O13" i="7"/>
  <c r="U12" i="7"/>
  <c r="O12" i="7"/>
  <c r="U11" i="7"/>
  <c r="O11" i="7"/>
  <c r="U17" i="6" l="1"/>
  <c r="U16" i="6"/>
  <c r="U15" i="6"/>
  <c r="O15" i="6"/>
  <c r="U14" i="6"/>
  <c r="O14" i="6"/>
  <c r="U13" i="6"/>
  <c r="O13" i="6"/>
  <c r="U12" i="6"/>
  <c r="O12" i="6"/>
  <c r="U11" i="6"/>
  <c r="O11" i="6"/>
  <c r="O17" i="5" l="1"/>
  <c r="U13" i="4"/>
  <c r="O13" i="4"/>
  <c r="U12" i="4"/>
  <c r="O12" i="4"/>
  <c r="U11" i="4"/>
  <c r="O11" i="4"/>
  <c r="O18" i="3"/>
  <c r="O17" i="3"/>
  <c r="O15" i="3"/>
  <c r="O14" i="3"/>
  <c r="O13" i="3"/>
  <c r="O11" i="3"/>
  <c r="U20" i="2"/>
  <c r="O20" i="2"/>
  <c r="U19" i="2"/>
  <c r="O19" i="2"/>
  <c r="O18" i="2"/>
  <c r="U17" i="2"/>
  <c r="O17" i="2"/>
  <c r="U16" i="2"/>
  <c r="O16" i="2"/>
  <c r="U15" i="2"/>
  <c r="O15" i="2"/>
  <c r="U14" i="2"/>
  <c r="O14" i="2"/>
  <c r="U13" i="2"/>
  <c r="O13" i="2"/>
  <c r="U12" i="2"/>
  <c r="O12" i="2"/>
  <c r="U11" i="2"/>
  <c r="O11" i="2"/>
  <c r="O15" i="1"/>
  <c r="O14" i="1"/>
  <c r="O13" i="1"/>
  <c r="O12" i="1"/>
  <c r="O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4D0721C0-E278-4A2F-9192-C2D9D1C6B8E3}">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3" authorId="0" shapeId="0" xr:uid="{D0CB3E4D-230B-4EAF-8A79-9B4ECA7CCE66}">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ANDREA PAOLA BELLO VARGAS</author>
  </authors>
  <commentList>
    <comment ref="R10" authorId="0" shapeId="0" xr:uid="{6F38FC9C-F042-45A4-99F0-A8054D201808}">
      <text>
        <r>
          <rPr>
            <b/>
            <sz val="9"/>
            <color indexed="81"/>
            <rFont val="Tahoma"/>
            <family val="2"/>
          </rPr>
          <t>ANGELA MARCELA FORERO RUIZ:</t>
        </r>
        <r>
          <rPr>
            <sz val="9"/>
            <color indexed="81"/>
            <rFont val="Tahoma"/>
            <family val="2"/>
          </rPr>
          <t xml:space="preserve">
</t>
        </r>
        <r>
          <rPr>
            <b/>
            <sz val="9"/>
            <color indexed="81"/>
            <rFont val="Tahoma"/>
            <family val="2"/>
          </rPr>
          <t>Si la formula corresponde a los espacios informados sobre los espacios identificados con que datos reportan para que de 25%</t>
        </r>
      </text>
    </comment>
    <comment ref="R12" authorId="0" shapeId="0" xr:uid="{A5E143CE-CBD0-4DCC-83C2-5864AF44B86A}">
      <text>
        <r>
          <rPr>
            <b/>
            <sz val="9"/>
            <color indexed="81"/>
            <rFont val="Tahoma"/>
            <family val="2"/>
          </rPr>
          <t>ANGELA MARCELA FORERO RUIZ:</t>
        </r>
        <r>
          <rPr>
            <sz val="9"/>
            <color indexed="81"/>
            <rFont val="Tahoma"/>
            <family val="2"/>
          </rPr>
          <t xml:space="preserve">
</t>
        </r>
        <r>
          <rPr>
            <b/>
            <sz val="9"/>
            <color indexed="81"/>
            <rFont val="Tahoma"/>
            <family val="2"/>
          </rPr>
          <t>Si la formula corresponde a las alianzas gestionadas sobre las identificadas, como reportan el avance del 25%, cuantas alianzas se gestionaron y cuantas se identificaron</t>
        </r>
      </text>
    </comment>
    <comment ref="B14" authorId="1" shapeId="0" xr:uid="{CDE7D81E-B94F-4DFF-A7E2-65B47F4F7474}">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Cristina</author>
    <author>ANDREA PAOLA BELLO VARGAS</author>
  </authors>
  <commentList>
    <comment ref="A10" authorId="0" shapeId="0" xr:uid="{5576EB9B-2281-4CD1-B857-1C1CF97A1062}">
      <text>
        <r>
          <rPr>
            <b/>
            <sz val="9"/>
            <color indexed="8"/>
            <rFont val="Tahoma"/>
            <family val="2"/>
          </rPr>
          <t>Cristina:</t>
        </r>
        <r>
          <rPr>
            <sz val="9"/>
            <color indexed="8"/>
            <rFont val="Tahoma"/>
            <family val="2"/>
          </rPr>
          <t xml:space="preserve">
</t>
        </r>
        <r>
          <rPr>
            <sz val="9"/>
            <color indexed="8"/>
            <rFont val="Tahoma"/>
            <family val="2"/>
          </rPr>
          <t xml:space="preserve">Se ajustó el texto de acuerdo con el objetivo remitido vía e mail 03/08/2020 en la Base de definición de objetivos estrategicos.  </t>
        </r>
      </text>
    </comment>
    <comment ref="H13" authorId="0" shapeId="0" xr:uid="{78F2A6E5-052B-424C-BECC-B38F1525ECED}">
      <text>
        <r>
          <rPr>
            <b/>
            <sz val="9"/>
            <color indexed="8"/>
            <rFont val="Tahoma"/>
            <family val="2"/>
          </rPr>
          <t>Cristina:</t>
        </r>
        <r>
          <rPr>
            <sz val="9"/>
            <color indexed="8"/>
            <rFont val="Tahoma"/>
            <family val="2"/>
          </rPr>
          <t xml:space="preserve">
</t>
        </r>
        <r>
          <rPr>
            <sz val="9"/>
            <color indexed="8"/>
            <rFont val="Tahoma"/>
            <family val="2"/>
          </rPr>
          <t>12 UTA SIDICU + 4 Comisión con o sin Mecanismo de Participación</t>
        </r>
      </text>
    </comment>
    <comment ref="B22" authorId="1" shapeId="0" xr:uid="{C2382EED-60DB-4588-9B3D-A7C9EF3E0C78}">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6" authorId="0" shapeId="0" xr:uid="{05D3EA8B-7DF8-4B61-80D6-D661374CCFA7}">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28827EE7-F430-4A59-8529-3A02B19FA76E}">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024B1CB6-9123-446A-96F0-3CD5CC055A8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580DD550-23F6-4869-A40F-B324DB33428F}">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4787280E-5FBD-4BD3-AE67-12CE1EFCB018}">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C0EDCB8D-478B-44E2-9E91-25A28CDBB464}">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6E202C64-BB01-4CE9-AF08-2D4F98811EDD}">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50BB3D6F-3BF0-4C5C-9F3B-A898BB81E2AE}">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8" authorId="0" shapeId="0" xr:uid="{EE77EC52-5816-48B0-B8A9-3D7621EE3BD5}">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21AEE2E3-65EF-4871-BA4D-B5F3465F9468}">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5" authorId="0" shapeId="0" xr:uid="{18241D42-FB9C-4320-A283-C5AF70FB7A39}">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4EBAAFE9-0492-4812-BAD5-92A796FA561F}">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6399C53C-58E3-4DC5-A098-756868BFA8BF}">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7A7294CF-9EF9-47DA-B89D-4D30B79B94D5}">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F35E9B96-E948-4C01-A317-B943932D447B}">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1" authorId="0" shapeId="0" xr:uid="{25DEF686-0542-4000-97D9-084B2E641182}">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sharedStrings.xml><?xml version="1.0" encoding="utf-8"?>
<sst xmlns="http://schemas.openxmlformats.org/spreadsheetml/2006/main" count="2480" uniqueCount="1142">
  <si>
    <t>SECRETARIA DISTRITAL DE LA MUJER</t>
  </si>
  <si>
    <t>Código: DE-FO-06</t>
  </si>
  <si>
    <t xml:space="preserve">PLANEACIÓN Y GESTIÓN </t>
  </si>
  <si>
    <t>Versión: 06</t>
  </si>
  <si>
    <t>FORMULACIÓN Y SEGUIMIENTO PLANES OPERATIVOS ANUALES</t>
  </si>
  <si>
    <t>Fecha de Emisión: 18 de diciembre de 2020</t>
  </si>
  <si>
    <t>Pagina 1 de 1</t>
  </si>
  <si>
    <t xml:space="preserve">PROCESO </t>
  </si>
  <si>
    <t>OBJETIVO ESTRATEGICO</t>
  </si>
  <si>
    <t xml:space="preserve">META PROYECTO DE INVERSIÓN </t>
  </si>
  <si>
    <t>No.</t>
  </si>
  <si>
    <t>ACTIVIDADES ASOCIADAS A LA META</t>
  </si>
  <si>
    <t>ÁREA RESPONSABLE</t>
  </si>
  <si>
    <t xml:space="preserve"> INDICADOR </t>
  </si>
  <si>
    <t>FORMULA DEL INDICADOR</t>
  </si>
  <si>
    <t>MAGNITUD / UNIDAD DE MEDIDA</t>
  </si>
  <si>
    <t>TIPO DE INDICADOR</t>
  </si>
  <si>
    <t xml:space="preserve">MEDIOS DE VERIFICACIÓN </t>
  </si>
  <si>
    <t>PROGRAMACIÓN (Trimestral)</t>
  </si>
  <si>
    <t>AVANCE DE EJECUCIÓN
(Trimestral)</t>
  </si>
  <si>
    <t>DESCRIPCIÓN CUALITATIVA DEL AVANCE</t>
  </si>
  <si>
    <t>RETRASOS Y FACTORES LIMITANTES PARA EL CUMPLIMIENTO</t>
  </si>
  <si>
    <t>SOLUCIONES PROPUESTAS PARA RESOLVER LOS RETRASOS Y FACTORES LIMITANTES PARA EL CUMPLIMIENTO</t>
  </si>
  <si>
    <t>TRIM I</t>
  </si>
  <si>
    <t>TRIM II</t>
  </si>
  <si>
    <t>TRIM III</t>
  </si>
  <si>
    <t>TRIM IV</t>
  </si>
  <si>
    <t>TOTAL</t>
  </si>
  <si>
    <t>TIMR I</t>
  </si>
  <si>
    <t>Implementar buenas prácticas de gestión en la Secretaría Distrital de la Mujer.</t>
  </si>
  <si>
    <t>Ejecutar el 100% las actividades programadas para una
correcta gestión administrativa y organizaciona</t>
  </si>
  <si>
    <t>Asesorar y coordinar la  formulación  de los planes operativos por proceso de la entidad</t>
  </si>
  <si>
    <t xml:space="preserve">Equipo Direccionamiento estratégico </t>
  </si>
  <si>
    <t>Planes operativos formulados</t>
  </si>
  <si>
    <t>(No. De planes de acción formulados / No. de Procesos de la Entidad)*100</t>
  </si>
  <si>
    <t>%</t>
  </si>
  <si>
    <t>Resultado</t>
  </si>
  <si>
    <t>Página web institucional - Link Transparencia / Planes</t>
  </si>
  <si>
    <t>Asesorar y coordinar la formulación y actualización de los planes de acción de los proyectos de inversión de la entidad</t>
  </si>
  <si>
    <t>Planes de acción formulados</t>
  </si>
  <si>
    <t>(No. De planes de acción formulados / No. Proyectos de inversión registrados)*100</t>
  </si>
  <si>
    <t>Planes de Acción proyectos de inversión formulados</t>
  </si>
  <si>
    <t>Realizar el seguimiento y reporte de los planes operativos y de acción de la entidad</t>
  </si>
  <si>
    <t>Planes operativos y de acción con seguimiento</t>
  </si>
  <si>
    <t>(No. De planes operativos y de acción con reporte de seguimiento / No. Planes operativos y de acción formulados)*100</t>
  </si>
  <si>
    <t>Reportes de seguimiento planes operativos y de acción de la entidad
Sistema de información SEGPLAN - SPI</t>
  </si>
  <si>
    <t xml:space="preserve"> Realizar seguimiento al Plan Estratégico Institucional 2020 - 2024</t>
  </si>
  <si>
    <t>PEI con seguimiento</t>
  </si>
  <si>
    <t xml:space="preserve">(No.  de seguimiento realizados / No. de seguimientos programados )*100
</t>
  </si>
  <si>
    <t>Presentación cumplimiento PEI</t>
  </si>
  <si>
    <t>Realizar la preparación del anteproyecto de presupuesto para la vigencia correspondinete y gestionar su presentación ante las Secretarías Distritales de Hacienda y Planeación.</t>
  </si>
  <si>
    <t>Anteproyecto presupuestal vigencia 2022</t>
  </si>
  <si>
    <t>(%  del proceso de anteproyecto presupuestal formulado /% del anteproyecto presupuestal programado) *100</t>
  </si>
  <si>
    <t>Versión inicial anteproyecto previa a las mesas de trabajo con SDHacienda
Versión ajustado de forma posterior a las mesas SDHacienda  
Presentación Versión final para presentación ante el Concejo de Bogotá</t>
  </si>
  <si>
    <t xml:space="preserve">FECHA DE ELABORACIÓN
Seleccione con una (X) la información a presentar:  </t>
  </si>
  <si>
    <t>ELABORÓ</t>
  </si>
  <si>
    <t>Firma:</t>
  </si>
  <si>
    <t>APROBÓ</t>
  </si>
  <si>
    <t>REVISIÓN OFICINA ASESORA DE PLANEACIÓN</t>
  </si>
  <si>
    <t xml:space="preserve">VoBo. </t>
  </si>
  <si>
    <t xml:space="preserve">(___) Actualización: </t>
  </si>
  <si>
    <t>Nombre:</t>
  </si>
  <si>
    <t>(___)Seguimiento:</t>
  </si>
  <si>
    <t>Cargo:</t>
  </si>
  <si>
    <t>Cargo: Jefa Oficina Asesora de Planeación</t>
  </si>
  <si>
    <t>FORMULACIÓN Y SEGUIMIENTO PLANES OPERATIVOS POR PROCESO</t>
  </si>
  <si>
    <t>Fecha de Emisión: 15 de diciembre de 2020</t>
  </si>
  <si>
    <t>Construcción y publicación de información sobre la misionalidad, derechos de las mujeres, cultura no sexista y acciones desarrolladas por la SDMujer.</t>
  </si>
  <si>
    <t>Asesora de Despacho,  profesional especializada, contratistas periodistas y contratista redes sociales.</t>
  </si>
  <si>
    <t>Publicaciones en medios institucionales</t>
  </si>
  <si>
    <t>(No. de publicaciones  difundidas/No. de publicaciones redactadas) * 100</t>
  </si>
  <si>
    <t>Eficacia</t>
  </si>
  <si>
    <t xml:space="preserve">Desarrollo de acciones de relacionamiento con periodistas y medios de comunicación para la publicación de información relacionada con la misión, procesos, actividades, eventos y/o posicionamiento público de la SDMujer  </t>
  </si>
  <si>
    <t>Asesora de Despacho, profesional especializada, contratistas periodistas</t>
  </si>
  <si>
    <t xml:space="preserve">Notas de información de la SDMujer en medios de comunicación no institucionales </t>
  </si>
  <si>
    <t xml:space="preserve">(No. de notas publicadas en medios de comunicación / No de notas a publicar) *100    </t>
  </si>
  <si>
    <t>Enlaces web a notas publicadas</t>
  </si>
  <si>
    <t>Conceptualización, difusión y seguimiento de las Campañas desarrolladas instititucionalmente</t>
  </si>
  <si>
    <t>Asesora de Despacho, profesional especializada, contratistas periodistas, contratistas diseñadores gráficos, contratistas audiovisuales y contratista redes sociales.</t>
  </si>
  <si>
    <t>Campañas difundidas</t>
  </si>
  <si>
    <t>(No de campañas difundidas/ No. de campañas a conceptualizar) x 100</t>
  </si>
  <si>
    <t xml:space="preserve">Piezas gráficas de campaña </t>
  </si>
  <si>
    <t>Cubrimiento de eventos institucionales</t>
  </si>
  <si>
    <t>Asesora de Despacho, profesional especializada, contratistas periodistas, fotografía, audiovisuales  y redes sociales</t>
  </si>
  <si>
    <t>(No.de cubrimientos realizados /No. de cubrimientos a realizar)*100</t>
  </si>
  <si>
    <t>Documento listado de cubrimiento de eventos</t>
  </si>
  <si>
    <t>Diseño y publicación de piezas gráficas relacionadas con  la misionalidad, derechos de las mujeres, cultura no sexista y acciones desarrolladas por la SDMujer.</t>
  </si>
  <si>
    <t>Asesora de Despacho  y contratistas (diseñadores gráficos)</t>
  </si>
  <si>
    <t>Piezas gráficas</t>
  </si>
  <si>
    <t>(No.de piezas gráficas  diseñadas /No. de piezas gráficas a realizar)*100</t>
  </si>
  <si>
    <t>Piezas gráficas finalizadas</t>
  </si>
  <si>
    <t>Diseño y publicación de audiovisuales relacionados con  la misionalidad, derechos de las mujeres, cultura no sexista y acciones desarrolladas por la SDMujer.</t>
  </si>
  <si>
    <t>Asesora de Despacho y contratistas audiovisuales.</t>
  </si>
  <si>
    <t xml:space="preserve">Audiovisuales </t>
  </si>
  <si>
    <t>(No.de audiovisuales realizados /No. de audiovisuales a realizar)*100</t>
  </si>
  <si>
    <t>Audiovisuales finalizados</t>
  </si>
  <si>
    <t>Elaborar y difundir información relacionada con las acciones, procesos y servicios de la Secretaría Distrital de la Mujer, a través de los canales de comunicación interna</t>
  </si>
  <si>
    <t>Asesora de Despacho  y contratistas comunicación interna.</t>
  </si>
  <si>
    <t>Publicaciones en canales de comunicación interna</t>
  </si>
  <si>
    <t>(No. de publicaciones  difundidas en medios internos/No. de publicaciones en medios internos redactadas) * 100</t>
  </si>
  <si>
    <t>Medios informativos internos</t>
  </si>
  <si>
    <t xml:space="preserve">Publicar las rendiciones de cuentas de la entidad en los canales de comunicación existentes </t>
  </si>
  <si>
    <t>Asesora de Despacho, contratistas audiovisuales y contratista redes sociales.</t>
  </si>
  <si>
    <t>Redición de cuentas publicadas en medios de comunicación de la Entidad</t>
  </si>
  <si>
    <t>No notas informativas de Rendición de Cuentas publicadas/ No de notas informativas de Rendición de Cuentas programadas * 100</t>
  </si>
  <si>
    <t>Medios informativos de la Entidad</t>
  </si>
  <si>
    <t>Difundir y dar a conocer la importancia de la información del link "Transparencia y Acceso a la Información" en diferentes canales de comunicación internos y externos de la Secretaría Distrital Mujer.</t>
  </si>
  <si>
    <t>Asesora de Despacho, contratista página web  y contratista redes sociales.</t>
  </si>
  <si>
    <t>Publicaciones relacionadas con el link de transparencia en medios institucionales</t>
  </si>
  <si>
    <t>No. de publicaciones realizadas / No. de publicaciones programadas</t>
  </si>
  <si>
    <t xml:space="preserve">Seguidores en canales digitales </t>
  </si>
  <si>
    <t xml:space="preserve">No de Seguidores en canales digitales </t>
  </si>
  <si>
    <t>Reporte de Redes</t>
  </si>
  <si>
    <t>Claudia Patricia López Herrera</t>
  </si>
  <si>
    <t xml:space="preserve">Nombre: Claudia M. Rincón Caicedo </t>
  </si>
  <si>
    <t>Nombre: Adriana Estupiñan</t>
  </si>
  <si>
    <t xml:space="preserve">Soportar el 100% la implementación del Modelo Integrado de Planeación y Gestión </t>
  </si>
  <si>
    <t xml:space="preserve">Oficina Asesora de Planeación </t>
  </si>
  <si>
    <t>Gestión</t>
  </si>
  <si>
    <t>Ejecución del Plan de Acción del Plan Institucional de Gestión Ambiental - PIGA</t>
  </si>
  <si>
    <t>(No. de actividades ejecutadas del Plan de Acción del PIGA/ No. de actividades programadas del Plan de Acción del PIGA) * 100 * peso porcentual del periodo</t>
  </si>
  <si>
    <t>(No. Requerimientos atendidos / No. Requerimientos recibidos) * 100 * peso porcentual del periodo</t>
  </si>
  <si>
    <t>Solicitudes atendidas y entregadas oficialmente desde el correo instiucional o en las plataformas institucionales destinadas para ello.</t>
  </si>
  <si>
    <t>% Avance del PAAC</t>
  </si>
  <si>
    <t>(No. de actividades del plan implementadas / No. de actividades del plan programadas) * 100 * peso porcentual del periodo</t>
  </si>
  <si>
    <t>Desarrollar la metodología general de riesgos de la entidad</t>
  </si>
  <si>
    <t>Cantidad de seguimientos</t>
  </si>
  <si>
    <t>4 seguimientos al año</t>
  </si>
  <si>
    <t xml:space="preserve">Nombre: </t>
  </si>
  <si>
    <t>Contratista Oficina Asesora de Planeación</t>
  </si>
  <si>
    <t>Aumentar la generación, disponibilidad y análisis de información sobre la situación
de derechos de las mujeres en Bogotá, que permita una adecuada toma de
decisiones basada en evidencia con enfoques de género y diferencial.</t>
  </si>
  <si>
    <t xml:space="preserve"> Operar (1) un Sistema de Información sobre los derechos de las mujeres, con datos  proveniente de diferentes fuentes de información internas y externas</t>
  </si>
  <si>
    <t xml:space="preserve">Ofrecer información sobre la situación, posición o condición de las mujeres en el Distrito Capital en materia de sus derechos </t>
  </si>
  <si>
    <t xml:space="preserve">Dirección Gestión del Conocimiento
</t>
  </si>
  <si>
    <t>Radicados con solicitudes realizadas y radicados con respuestas ofrecidas</t>
  </si>
  <si>
    <t>Dirección Gestión del Conocimiento</t>
  </si>
  <si>
    <t>Informacion incorporada en la bateria de indicadores del OMEG</t>
  </si>
  <si>
    <t>(No. de requerimientos de información solicitados/ No. de necesidades de información identificadas) * 100</t>
  </si>
  <si>
    <t>Actas de reunión y/o
correos de solicitud de información.
Base de indicadores actualizados con la información gestionada</t>
  </si>
  <si>
    <t>Formular e Implementar una (1) estrategia metodológica que permita incluir la perspectiva de género y diferencial en la captura de la información</t>
  </si>
  <si>
    <t>Ofrecer asistencia técnica al interior de la entidad para cualificar la captura y análisis  de información con enfoque de genero, derechos de las mujeres y diferencial</t>
  </si>
  <si>
    <t>Asistencia técnica interna</t>
  </si>
  <si>
    <t>(No. de asistencias técnicas atendidas/No de asistenicas técnicas solicitadas) * (peso porcentual del periodo)</t>
  </si>
  <si>
    <t>Actas de reunión</t>
  </si>
  <si>
    <t>Formar 26.100 mujeres en sus derechos a través de procesos de desarrollo de capacidades en el uso TIC</t>
  </si>
  <si>
    <t>Nombre:  ANDREA RAMIREZ PISCO</t>
  </si>
  <si>
    <t>Cargo: DIRECTORA GESTION DEL CONOCIMIENTO</t>
  </si>
  <si>
    <t>Prevención y Atención Integral a Mujeres Víctimas de Violencias</t>
  </si>
  <si>
    <t>Contribuir con la prevención y atención de las violencias contra las mujeres en sus diferencias y diversidades en el Distrito Capital, en articulación con los demás sectores de la Administración distrital y las autoridades competentes.</t>
  </si>
  <si>
    <t>Fortalecer los 4 componentes del Sistema SOFIA / Implementar una estrategia de Prevención de Riesgo de feminicidio</t>
  </si>
  <si>
    <t>Consolidar y aprobar un plan de acciones afirmativas para mujeres en riesgo de feminicidio y las víctimas indirectas del delito.</t>
  </si>
  <si>
    <t>Dirección de Eliminación de Violencias contra las  Mujeres y Acceso a la Justicia - Equipo SOFIA Distrital</t>
  </si>
  <si>
    <t>Documento de plan de acciones afirmativas para mujeres en riesgo de feminicidio y las víctimas indirectas del delito consolidado y aprobado.</t>
  </si>
  <si>
    <t xml:space="preserve">(No. de documentos de plan de acciones afirmativas consolidados y aprobados/ No. de documentos de plan de acciones afirmativas programados ) </t>
  </si>
  <si>
    <t xml:space="preserve">Plan de acciones afirmativas para mujeres en riesgo de feminicidio y las víctimas indirectas del delito. </t>
  </si>
  <si>
    <t xml:space="preserve">Documento </t>
  </si>
  <si>
    <t xml:space="preserve">Realizar seguimiento al plan de acciones afirmativas para mujeres en riesgo de feminicidio y las víctimas indirectas del delito. </t>
  </si>
  <si>
    <t xml:space="preserve">Seguimientos realizados al plan de acciones afirmativas para mujeres en riesgo de feminicidio y las víctimas indirectas del delito. </t>
  </si>
  <si>
    <t xml:space="preserve">(No. de seguimientos realizados / No. de seguimientos programadas) </t>
  </si>
  <si>
    <t>Seguimiento de plan de acciones afimativas para mujeres en riesgo de feminicidio y las víctimas indirectas del delito.</t>
  </si>
  <si>
    <t>Actas, comunicaciones externas y documentos/matriz de seguimiento.</t>
  </si>
  <si>
    <t xml:space="preserve">Realizar seguimiento a la implementación del Sistema SOFIA en el marco de la mesa de trabajo SOFIA. </t>
  </si>
  <si>
    <t xml:space="preserve"> Seguimiento a la implementación del Sistema SOFIA en el marco de la mesa de trabajo SOFIA. </t>
  </si>
  <si>
    <t xml:space="preserve">(No. de sesiones directivas de la mesa SOFIA, para el seguimiento a la implementación del Sistema SOFIA ) </t>
  </si>
  <si>
    <t>Seguimientos a la implementación del Sistema SOFIA</t>
  </si>
  <si>
    <t>Actas y comunicaciones externas.</t>
  </si>
  <si>
    <t>Brindar asistencia técnico legal al sector salud para el fortalecimiento de capacidades institucionales en la atención a mujeres víctimas de violencia, con énfasis en violencia sexual y riesgo de feminicidio, en el marco del Sistema SOFIA</t>
  </si>
  <si>
    <t xml:space="preserve">Asistencia técnico legal con énfasis en violencia sexual y riesgo de feminicidio </t>
  </si>
  <si>
    <t>(Nº de asistencias técnicolegales realizadas/Nº de asistencias técnicolegales programadas) *100</t>
  </si>
  <si>
    <t>Asistencias técnico legales con énfasis en violencia sexual y riesgo de feminicidio</t>
  </si>
  <si>
    <t xml:space="preserve">GA-FO-25 Evidencia de reuniones internas y externas </t>
  </si>
  <si>
    <t>Realizar atención al 100% de personas (Mujeres víctimas de violencia y personas a cargo) acogidas en Casa Refugio</t>
  </si>
  <si>
    <t xml:space="preserve">Realizar jornadas de sensibilización y socialización de la ruta y protocolo de ingreso a las Casas Refugio </t>
  </si>
  <si>
    <t>Dirección de Eliminación de Violencias contra las  Mujeres y Acceso a la Justicia - Equipo Casas Refugio</t>
  </si>
  <si>
    <t xml:space="preserve">Jornadas  de sensibilización y socialización  de la ruta y protocolo de ingreso a las Casas Refugio </t>
  </si>
  <si>
    <t>Jornadas de sensibilización y socialización</t>
  </si>
  <si>
    <t>Dinamizar 20 consejos Locales de seguridad para las mujeres y sus respectivos planes locales de seguridad</t>
  </si>
  <si>
    <t>Realizar  la Secretaría Técnica de los Consejos Locales de Seguridad para las Mujeres.</t>
  </si>
  <si>
    <t>Dirección de Eliminación de Violencias contra las  Mujeres y Acceso a la Justicia - Equipo SOFIA Local</t>
  </si>
  <si>
    <t xml:space="preserve">Consejos Locales de Seguridad para las Mujeres con Secretaria Técnica </t>
  </si>
  <si>
    <t xml:space="preserve">20  Consejos Locales en donde se ha desarrollado la secretaria Técnica  trimestral </t>
  </si>
  <si>
    <t xml:space="preserve">Número de Consejos Locales de Seguridad para las Mujeres con Secretaria Técnica </t>
  </si>
  <si>
    <t>Evidencia de gestión, convocatoria y seguimiento de los Concejos Locales de Seguridad para las Mujeres o acta de las sesiones.</t>
  </si>
  <si>
    <t>Identificar por localidad acciones y necesidades para la formulación de los Planes Locales de Seguridad para las Mujeres.</t>
  </si>
  <si>
    <t xml:space="preserve">Planes Locales de Seguridad para las Mujeres por localdidad formulados y en ejecución </t>
  </si>
  <si>
    <t>(No. de acciones  y necesidades implementadas  / No. de acciones  y necesidades programadas ) *100</t>
  </si>
  <si>
    <t>Acciones incluidas en Planes Locales de Seguridad para las Mujeres</t>
  </si>
  <si>
    <t xml:space="preserve">Matriz de seguimiento </t>
  </si>
  <si>
    <t>Realizar 3000 atenciones a mujeres víctimas de violencias, a través de las duplas de atención psicosocial</t>
  </si>
  <si>
    <t>Brindar atención psicosocial individual y colectiva a mujeres víctimas de violencias, a través de la estrategia de Duplas de Atención Psicosocial</t>
  </si>
  <si>
    <t xml:space="preserve">Mujeres beneficiadas con atención psicosocial
</t>
  </si>
  <si>
    <t>(Nº de mujeres atendidas/Nº de mujeres que son remitidas para atención) *100</t>
  </si>
  <si>
    <t>Mujeres beneficiadas con atención psicosocial</t>
  </si>
  <si>
    <t>Producto</t>
  </si>
  <si>
    <t>Reporte SiMisional</t>
  </si>
  <si>
    <t>Realizar 60.000 atenciones efectivas a través de la Línea Púrpura Distrital</t>
  </si>
  <si>
    <t>Brindar atención psicosocial y socio jurídica a mujeres víctimas de violencias a través de la Línea Púrpura Distrital.</t>
  </si>
  <si>
    <t>Atenciones psicosociales y sociojuridicas a través de la Línea púrpura Distrital</t>
  </si>
  <si>
    <t>(Nº de atenciones psicosociales + Nº de atenciones sociojuridicas/Nº de atenciones psicosociales y sociojuridicas recibidas a través de Línea Púrpura Distrital) *100</t>
  </si>
  <si>
    <t>Implementar un protocolo de prevención, atención y seguimiento a casos de violencia en el transporte público</t>
  </si>
  <si>
    <t xml:space="preserve">Brindar atención psicojurídica a mujeres víctimas de violencias en el espacio y el transporte público. </t>
  </si>
  <si>
    <t>Mujeres víctimas de violencia en el espacio y el transporte público beneficiadas con atención psico jurídica</t>
  </si>
  <si>
    <t xml:space="preserve">Mujeres beneficiadas con atención psico jurídica. </t>
  </si>
  <si>
    <t xml:space="preserve">Nombre: Alexandra Quintero Benavides </t>
  </si>
  <si>
    <t>Cargo: Directora de Eliminación de Violencias contra las Mujeres y Acceso a la Justicia</t>
  </si>
  <si>
    <t>Dirección de Derechos y Diseño de Política</t>
  </si>
  <si>
    <t xml:space="preserve">Desarrollar la secretaría técnica de la CIM </t>
  </si>
  <si>
    <t xml:space="preserve">Sesiones de la Comisión Intersectorial de Mujeres con Secretaría técnica </t>
  </si>
  <si>
    <t xml:space="preserve">Sesiones de la UTA realizadas  </t>
  </si>
  <si>
    <t xml:space="preserve">1. Actas de la UTA  
2. Presentaciones UTA </t>
  </si>
  <si>
    <t>Apoyar técnicamente la implementación de los siete derechos de la PPMyEG a cargo de la DDDP</t>
  </si>
  <si>
    <t>Documentos y conceptualización de los siete Derechos de la PPMYEG a cargo de la DDDP</t>
  </si>
  <si>
    <t xml:space="preserve">1. Documentos de los derechos </t>
  </si>
  <si>
    <t>Realizar jornadas de socialización y/o sensibilización sobre la PPMyEG</t>
  </si>
  <si>
    <t xml:space="preserve">1. Una metodologia
2. Actas de la Jornadas 
3. Presentación y/o ayuda visual </t>
  </si>
  <si>
    <t>Realizar jornadas de socialización y/o sensibilización sobre la PPASP</t>
  </si>
  <si>
    <t>Realizar un informe semestral sobre el seguimiento de la PPMyEG</t>
  </si>
  <si>
    <t xml:space="preserve">Gestión </t>
  </si>
  <si>
    <t xml:space="preserve">1. Informes realizados </t>
  </si>
  <si>
    <t>Realizar un informe semestral sobre el seguimiento de la PPASP</t>
  </si>
  <si>
    <t>2. Implementar acciones afirmativas y estrategias con Enfoque Diferencial para las mujeres en toda su diversidad.</t>
  </si>
  <si>
    <t xml:space="preserve"> Elaborar e implementar 3 lineamientos con enfoque de derechos de las mujeres, de género y diferencial. 
</t>
  </si>
  <si>
    <t xml:space="preserve">Dirección de Enfoque Diferencial </t>
  </si>
  <si>
    <t xml:space="preserve">Cargo: </t>
  </si>
  <si>
    <t xml:space="preserve">Territorializar la Política Pública de Mujeres y Equidad de Género </t>
  </si>
  <si>
    <t>8. Territorializar la Política Pública de Mujeres y Equidad de Género y los programas, estrategias y servicios con énfasis en la garantía de los derechos de las mujeres.</t>
  </si>
  <si>
    <t>Vincular 138.000 mujeres a  procesos de información, sensibilización y campañas de difusión de sus derechos</t>
  </si>
  <si>
    <t xml:space="preserve">Dirección de Territorialización de Derechos y Participación </t>
  </si>
  <si>
    <t xml:space="preserve">mujeres vinculadas a procesos de información y sensibilización en derechos </t>
  </si>
  <si>
    <t xml:space="preserve">No. de mujeres vinculadas a procesos de información y sensibilización en derechos </t>
  </si>
  <si>
    <t xml:space="preserve">Número </t>
  </si>
  <si>
    <t>producto</t>
  </si>
  <si>
    <t>listados de asistencia</t>
  </si>
  <si>
    <t xml:space="preserve"> Implementar una estrategia de difusión de derechos de las mujeres</t>
  </si>
  <si>
    <t xml:space="preserve"> estrategia de difusión de derechos implementada</t>
  </si>
  <si>
    <t>Acciones de difusión implementadas/ las programadas *100%</t>
  </si>
  <si>
    <t>porcentaje</t>
  </si>
  <si>
    <t xml:space="preserve">Estrategia diseñada y el reporte. Trimestral de seguimiento </t>
  </si>
  <si>
    <t>Adelantar 1 proceso de asistencia técnica y fortalecimiento a procesos organizativos de mujeres.</t>
  </si>
  <si>
    <t>Desarrollar un proceso de asistencia técnica y fortalecimiento a grupos, redes y organizaciones de mujeres</t>
  </si>
  <si>
    <t xml:space="preserve">Proceso de asistencia técnica y fortalecimiento desarrollado </t>
  </si>
  <si>
    <t>acciones de fortalecimiento y asistencia técnica implementadas / las acciones de fortalecimiento programas *100%</t>
  </si>
  <si>
    <t>informe trimestral de avance del proceso de asistencia.</t>
  </si>
  <si>
    <t>Realizar 35.550 orientaciones y asesorías socio jurídicas a mujeres víctimas de violencias</t>
  </si>
  <si>
    <t>Brindar 7500 orientaciones y asesorías socio jurídicas a mujeres víctimas de violencias a  a través del modelo de operación CIOM</t>
  </si>
  <si>
    <t xml:space="preserve">No. de orientaciones y asesorías sociojurídicas realizadas a través del modelo de atención de las CIOM </t>
  </si>
  <si>
    <t xml:space="preserve">No. de orientaciones y asesorías jurídicas realizadas </t>
  </si>
  <si>
    <t xml:space="preserve">reporte simisional </t>
  </si>
  <si>
    <t>Realizar 33500 orientaciones y acompañamientos psicosociales a mujeres</t>
  </si>
  <si>
    <t xml:space="preserve">No. de orientaciones y acompañamientos psicosociales  realizadas a través del modelo de atención de las CIOM </t>
  </si>
  <si>
    <t xml:space="preserve">No. de orientaciones y acompañamientos psicosociales realizados </t>
  </si>
  <si>
    <t>Apoyar la implementación de 3 estrategias prioritarias del sector mujeres</t>
  </si>
  <si>
    <t>Implementar una estrategia tejiendo mundos de igualdad con niñas y niños.</t>
  </si>
  <si>
    <t xml:space="preserve">Niñas y niños vinculadas a la estrategia tejiendo mundos de igualdad. </t>
  </si>
  <si>
    <t>No. de niñas y niños vinculadas a la estrategia</t>
  </si>
  <si>
    <t xml:space="preserve">Bases de datos NN participantes </t>
  </si>
  <si>
    <t>Realizar acompañamiento técnico a las 20 Alcaldías Locales para la Transversalización de la igualdad de género en el nivel local</t>
  </si>
  <si>
    <t xml:space="preserve">20 Alcaldías locales con acompañamiento técnico </t>
  </si>
  <si>
    <t xml:space="preserve">No.de Alcaldías Locales con acompañamientos realizados para la Transversalización de la igualdad de género en el nivel local </t>
  </si>
  <si>
    <t>actas y listados</t>
  </si>
  <si>
    <t xml:space="preserve">Implementar 15 Acciones del Plan de Igualdad de Oportunidades para la Equidad de Género en el nivel local </t>
  </si>
  <si>
    <t xml:space="preserve">15 acciones implementadas a través del modelo de atención de las CIOM </t>
  </si>
  <si>
    <t>No. de acciones de PIOEG implementadas</t>
  </si>
  <si>
    <t xml:space="preserve">producto </t>
  </si>
  <si>
    <t>fichas metodologicas y listados</t>
  </si>
  <si>
    <t>Operar en las 20 localidades el Modelo de Atención: Casas de Igualdad de Oportunidades para las Mujeres.</t>
  </si>
  <si>
    <t>Estrategia de abordaje territorial implementada</t>
  </si>
  <si>
    <t>No. de estrategia de abordaje territorial implementada</t>
  </si>
  <si>
    <t xml:space="preserve">un informe trimestral de la estrategia con registro fotográfico </t>
  </si>
  <si>
    <t>Implementar el esquema de CIOM itinerante para la Ruralidad.</t>
  </si>
  <si>
    <t xml:space="preserve">1 CIOM Rural. </t>
  </si>
  <si>
    <t xml:space="preserve">No. de localidades con el esquema de CIOM itinerante para la Ruralidad </t>
  </si>
  <si>
    <t xml:space="preserve">un informe ejecutivo del avance de la implementación de la Estrategia territorial CIOM Rural </t>
  </si>
  <si>
    <t xml:space="preserve">(_x__) Formulación: </t>
  </si>
  <si>
    <t>Rosa Patricia Chaparro Niño</t>
  </si>
  <si>
    <t>Lisa Cristina Gómez Camargo</t>
  </si>
  <si>
    <t>Directora de Territorialización de Derechos y Participación</t>
  </si>
  <si>
    <t xml:space="preserve">Subsecretaria de Fortalecimiento de Capacidades y Oportunidades </t>
  </si>
  <si>
    <t xml:space="preserve">Promoción de la participación y representación de las mujeres </t>
  </si>
  <si>
    <t>Ofrecer asistencia técnica en las 20 localidades a instancias de participación y/o de coordinación para la promoción de la participación paritaria.</t>
  </si>
  <si>
    <t xml:space="preserve">Realizar un procesos de promoción de la paridad de género en instancias de participación priorizadas de las 20 localidades </t>
  </si>
  <si>
    <t xml:space="preserve">localidades con proceso de promoción de la paridad de género en instancias de participación </t>
  </si>
  <si>
    <t>No. de localidades con instancias de participación vinculadas a procesos de promoción de la paridad de género</t>
  </si>
  <si>
    <t>Número</t>
  </si>
  <si>
    <t>un informe ejecutivo del avance del proceso</t>
  </si>
  <si>
    <t xml:space="preserve">Vincular 4800 mujeres a los procesos formativos para el desarrollo de capacidades de incidencia, liderazgo, empoderamiento y participación política de las Mujeres </t>
  </si>
  <si>
    <t>Desarrollar el ciclo dirigido mujeres interesadas en ser dignatarias de Juntas de Acción Comunal</t>
  </si>
  <si>
    <t xml:space="preserve"> ciclo dirigido a las mujeres de las JACs implementado</t>
  </si>
  <si>
    <t xml:space="preserve">No. de ciclo dirigidos a mujeres de las JACs implementadas </t>
  </si>
  <si>
    <t xml:space="preserve">listado de las mujeres participantes y un informe ejecutivo de implementación </t>
  </si>
  <si>
    <t xml:space="preserve">Desarrollar un  ciclo básico de la Escuela de Formación Política </t>
  </si>
  <si>
    <t xml:space="preserve"> ciclo básico implementado </t>
  </si>
  <si>
    <t xml:space="preserve">No. de ciclo básicos implementados </t>
  </si>
  <si>
    <t xml:space="preserve">Desarrollar el ciclo dirigido a las Consejeras consultiva de mujeres </t>
  </si>
  <si>
    <t xml:space="preserve"> ciclo dirigido a Consejeras Consultivas de Mujeres implementado </t>
  </si>
  <si>
    <t>No. de ciclo dirigidos a mujeres de las CCM implementado</t>
  </si>
  <si>
    <t xml:space="preserve">Desarrollar el ciclo dirigido: Congreso (mujeres y equipos de campaña de mujeres al congreso de la República </t>
  </si>
  <si>
    <t xml:space="preserve">  ciclo dirigido a candidatas/campañas de Mujeres al Congreso.</t>
  </si>
  <si>
    <t xml:space="preserve">No. de ciclo dirigidos a candidatas/ campañas de mujeres al Congreso </t>
  </si>
  <si>
    <t xml:space="preserve">Ofrecer asistencia técnica a 19  instancias que incluyen las Bancadas de Mujeres de las Juntas Administradoras Locales y la Mesa Multipartidista de género en el Distrito Capital </t>
  </si>
  <si>
    <t>Ofrecer asistencia técnica a 18 bancadas de mujeres de Juntas Administradoras Locales para su conformación y dinamización.</t>
  </si>
  <si>
    <t xml:space="preserve">bancadas de mujeres en Juntas Administradoras Locales </t>
  </si>
  <si>
    <t>No. de Bancadas de mujeres de las JAL con asistencia técnica / total de bancadas proyectadas *100</t>
  </si>
  <si>
    <t xml:space="preserve">mesa multipartidaria de género </t>
  </si>
  <si>
    <t>Informe ejecutivo trimestral y un informe anual</t>
  </si>
  <si>
    <t>Brindar a 60 instancias, incluidos los Fondos de Desarrollo Local, el servicio de asistencia técnica para la transversalización de los enfoques de género e interseccionalidad en los procesos de presupuesto participativo</t>
  </si>
  <si>
    <t xml:space="preserve">Desarrollar un proceso de asistencia técnica orientado a la transversalización de los enfoques de género e interseccionalidad en los procesos de presupuesto participativo dirigido a Consejeras de Planeación local de las 20 localidades </t>
  </si>
  <si>
    <t xml:space="preserve">transversalización de género en proceso de presupuesto participativo local </t>
  </si>
  <si>
    <t>No. de CPL con asistencia técnica / total de CPL *100</t>
  </si>
  <si>
    <t xml:space="preserve">2 informes anuales </t>
  </si>
  <si>
    <t xml:space="preserve">Desarrollar un proceso de asistencia técnica orientado a la transversalización de los enfoques de género e interseccionalidad en los procesos de presupuesto participativo dirigido los COLMYG   y CLM </t>
  </si>
  <si>
    <t xml:space="preserve">No. de COLMYG-CLM con asistencia técnica / total de COLMYG-CLM </t>
  </si>
  <si>
    <t>Desarrollar un proceso de asistencia técnica orientado a la transversalización de los enfoques de género e interseccionalidad en los procesos de presupuesto participativo dirigido a Servidoras y servidores de los 20 FDL</t>
  </si>
  <si>
    <t>No. de FDL con asistencia técnica / total de FDL</t>
  </si>
  <si>
    <t>Promover 1 Veeduría Ciudadana de mujeres para el seguimiento a la garantía de sus derechos</t>
  </si>
  <si>
    <t>Implementar estrategia de promoción de Vededuria Ciudadana de mujeres para el seguimiento de la garantía de sus derechos.</t>
  </si>
  <si>
    <t xml:space="preserve">estrategia para la promoción de la veeduría ciudadana de mujeres para el seg. de la garantía de sus derechos </t>
  </si>
  <si>
    <t xml:space="preserve">total de estrategia implementada </t>
  </si>
  <si>
    <t xml:space="preserve">Informe ejecutivo del avance de implementación de la  estrategia </t>
  </si>
  <si>
    <t>OBJETIVO ESTRATÉGICO</t>
  </si>
  <si>
    <t>7. Contribuir con el reconocimiento y la garantía, restablecimiento, de los derechos humanos de las mujeres del Distrito Capital, la eliminación de las causas estructurales de la violencia contra las mujeres y el acceso efectivo a la justicia</t>
  </si>
  <si>
    <t>1. Realizar a 35,000 mujeres orientaciones y asesorías socio jurídicas través de Casas de Justicia y escenarios de fiscalías (CAPIV, CAVIF y CAIVAS) y Sede.</t>
  </si>
  <si>
    <t>Contribuir a que el Sistema de información misional de la SDMujer se  consolide como la fuente de información oficial en la entidad, respecto a las actuaciones socio jurídicas relacionadas con los procesos judiciales y/o administrativos acompañados desde la Estrategia de Justicia de Genero-EJG-.</t>
  </si>
  <si>
    <t>Equipo Orientación y Asesoría
Responsable Instrumentos de planeación SFCYO</t>
  </si>
  <si>
    <t>Seguimiento registro atenciones en SiMisional</t>
  </si>
  <si>
    <t>(Número de seguimientos  realizados/ Número de seguimientos programados)*100</t>
  </si>
  <si>
    <t>Seguimientos mensuales</t>
  </si>
  <si>
    <t>Solicitudes de ajuste a registros mensuales (Mesa Ayuda y/o correos) 
Reportes atenciones</t>
  </si>
  <si>
    <t>Gestionar las acciones necesarias para el seguimiento efectivo de las mujeres en riesgo de feminicidio</t>
  </si>
  <si>
    <t>Seguimiento a mujeres remitidas por SAAT</t>
  </si>
  <si>
    <t>(Casos de mujeres con reporte de acciones de seguimiento /Casos de mujeres remitidas para seguimiento)*100</t>
  </si>
  <si>
    <t>Matriz seguimiento SAAT - Simisional</t>
  </si>
  <si>
    <t>2. Ejercer a 1500 casos nuevos asignados por Comité de Enlaces representación jurídica.</t>
  </si>
  <si>
    <t>Asegurar que los casos en los cuales la SDMujer asume la representación judicial de las mujeres, son analizados y cumplen con los requisitos mínimos para designar representación jurídica</t>
  </si>
  <si>
    <t>Comité de enlaces</t>
  </si>
  <si>
    <t>Casos analizados en comité de enlaces para representación jurídica</t>
  </si>
  <si>
    <t xml:space="preserve">(Número de casos analizados /Número de casos escalonados)*100 </t>
  </si>
  <si>
    <t>Casos analizados</t>
  </si>
  <si>
    <t>Reporte de Comité de enlaces</t>
  </si>
  <si>
    <t>Establecer lineamientos para la creación, reporte,  seguimiento y cierre de casos de representación</t>
  </si>
  <si>
    <t>Lideres técnicas 
Responsable Instrumentos de planeación SFCYO</t>
  </si>
  <si>
    <t>Lineamientos elaborados</t>
  </si>
  <si>
    <t xml:space="preserve">(Número lineamientos elaborados/Número de lineamiento programados)*100 </t>
  </si>
  <si>
    <t xml:space="preserve">Lineamientos </t>
  </si>
  <si>
    <t>Documentos en Centro de Documentación  SFCYO</t>
  </si>
  <si>
    <t>3. Realizar seguimiento al 100 % de los casos activos de representación jurídica.</t>
  </si>
  <si>
    <t xml:space="preserve">Analizar y decidir sobre  los cierre de casos por terminación anormal </t>
  </si>
  <si>
    <t>Cierre de casos por terminación anormal analizados por Comité de enlaces</t>
  </si>
  <si>
    <t xml:space="preserve">(Número de casos por terminación anormal analizados /Solicitud de cierre de casos por terminación anormal)*100 </t>
  </si>
  <si>
    <t>Cierre de casos por terminación anormal  analizados</t>
  </si>
  <si>
    <t>4. Realizar atención en 7 Casas de Justicia con ruta integral
6. Brindar en 3 URI priorizadas atención psicojurídica a mujeres víctimas de violencia.</t>
  </si>
  <si>
    <t>Participar en espacios de articulación intrainstitucinal  e interinstitucional, en el marco de Justicia de Género.</t>
  </si>
  <si>
    <t>Subsecretaria Fortalecimiento de capacidades y oportunidades
Lideres técnicas</t>
  </si>
  <si>
    <t>Comité  - reuniones de articulación con participación de la SDMJ en marco de la EJG</t>
  </si>
  <si>
    <t xml:space="preserve">(Número de comités - reuniones de articulación en los que se participa /Número de comités  - reuniones de espacios de articulación programados)*100
</t>
  </si>
  <si>
    <t xml:space="preserve">Comités - reuniones de articulación. </t>
  </si>
  <si>
    <t>Actas de comité o Evidencia de reunión</t>
  </si>
  <si>
    <t>5. Realizar seguimiento al 100% de los casos que se atienden en 7 Casas de Justicia con ruta integral.</t>
  </si>
  <si>
    <t>Realizar atención psicosocial en el marco de la Ruta integral de atención en Casas de justicia</t>
  </si>
  <si>
    <t>Equipos de psicólogas de la EJG</t>
  </si>
  <si>
    <t>Seguimiento casos con atención psicosocial</t>
  </si>
  <si>
    <t>(Casos de mujeres con atención - seguimiento psicosocial /Casos de mujeres que requieren atención psicosocial)*100</t>
  </si>
  <si>
    <t xml:space="preserve">Reporte Simisional </t>
  </si>
  <si>
    <t>7. Emitir el 100% de los conceptos jurídicos relacionados con los derechos humanos de las mujeres del Distrito Capital.
8. Presentar 4 iniciativas a favor del derecho a una vida libre de violencias y acceso a la justicia para las mujeres ante las instancias pertinentes</t>
  </si>
  <si>
    <t>Elaborar documentos de casos que visibilicen las violencias contra las mujeres, el acceso a la administración de justicia y/o que orienten la atención adecuada en estos casos</t>
  </si>
  <si>
    <t xml:space="preserve">Equipo Representación </t>
  </si>
  <si>
    <t xml:space="preserve">Documentos elaborados </t>
  </si>
  <si>
    <t>(No. de documentos elaborados /Número de documentos  programados)*100</t>
  </si>
  <si>
    <t>Documentos</t>
  </si>
  <si>
    <t xml:space="preserve">Contribuir con la divulgación en las temáticas de derechos de las mujeres, acceso a la justicia y enfoque de género, en las entidades del Distrito
Realizar sensibilizaciones en género, justicia y derecho en los espacios concertados. </t>
  </si>
  <si>
    <t xml:space="preserve">Lideres técnicas </t>
  </si>
  <si>
    <t xml:space="preserve">(Número de sensibilizaciones realizadas / Número de sensibilizaciones programadas) * 100
</t>
  </si>
  <si>
    <t>Sensibilizaciones</t>
  </si>
  <si>
    <t>Agenda sensibilizaciones
Lista de asistencia</t>
  </si>
  <si>
    <t>Nombre:  Sandra Liliana Calderón Castellanos</t>
  </si>
  <si>
    <t>Nombre: Lisa Cristina Gómez Camargo</t>
  </si>
  <si>
    <t>Contratista</t>
  </si>
  <si>
    <t>Contribuir a la reducción de la feminización de la pobreza, al desarrollo de
capacidades y al empoderamiento</t>
  </si>
  <si>
    <t>Divulgación de la oferta de formación</t>
  </si>
  <si>
    <t>(No de espacios informados sobre la gratuidad de los procesos/ No de espacios identificados)*100</t>
  </si>
  <si>
    <t>Piezas comunicativas</t>
  </si>
  <si>
    <t>Diseñar 13 contenidos para el desarrollo de capacidades socioemocionales, técnicas y digitales de las mujeres, en toda su diversidad</t>
  </si>
  <si>
    <t>Subsecretaría de Políticas de Igualdad 
Equipo Empleabilidad y Emprendimiento</t>
  </si>
  <si>
    <t>Convenios/Contratos gestionados</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</si>
  <si>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</si>
  <si>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</si>
  <si>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Subsecretaría de Políticas de Igualdad 
Equipo Alianzas</t>
  </si>
  <si>
    <t>Alianzas gestionadas</t>
  </si>
  <si>
    <t>(No. de alianzas gestionadas  /No. de alianzas identificadas)*100</t>
  </si>
  <si>
    <t>Actas y listados de asistencia
Documento de formalización de la alianza (memorando, acuerdo, etc)</t>
  </si>
  <si>
    <t>Nombre:  Andrea Ramírez Pisco - Lideresa Técnica Meta 1
                 Diana María Parra Romero - Lideresa Técnica Meta 2 y 3</t>
  </si>
  <si>
    <t>Cargo: Directora de Gestión del Conocimiento
            Subsecretaria de Políticas de Igualdad</t>
  </si>
  <si>
    <t>Gestión del Sistema Distrital de Cuidado</t>
  </si>
  <si>
    <t>ACTIVIDADES
 ASOCIADAS A LA META</t>
  </si>
  <si>
    <t>Gestionar y articular un Sistema Distrital de Cuidado que, bajo un modelo de corresponsabilidad con el sector privado, las comunidades y los hogares, asegure el acceso al cuidado para personas que requieren un nivel alto de apoyos, con el fin de reducir el tiempo total de trabajo de las mujeres; redistribuir con los hombres el trabajo de cuidado no remunerado; y contar con mecanismos para su valoración y reconocimiento social.</t>
  </si>
  <si>
    <t>Diseñar documento de lineamientos técnicos para la formulación de las bases del Sistema Distrital de Cuidado.</t>
  </si>
  <si>
    <t>SUBSECRETARIA POLITICAS DE IGUALDAD</t>
  </si>
  <si>
    <t xml:space="preserve">Porcentaje de avance en el diseño e implementación de la estrategia de corresponsabilidad </t>
  </si>
  <si>
    <t xml:space="preserve">% avance en el diseño e implementación de la estrategia de corresponsabilidad ejecutado / % avance programado </t>
  </si>
  <si>
    <t>100%
 Porcentaje</t>
  </si>
  <si>
    <t>Porcentaje de avance en la gestión de alianzas para la definición de los modelos del SIDICU</t>
  </si>
  <si>
    <t xml:space="preserve">% avance gestión de alianzas para la definición de los modelos del SIDICU / % avance programado </t>
  </si>
  <si>
    <t xml:space="preserve">Contrato suscrito </t>
  </si>
  <si>
    <t>No. De contratos suscrito</t>
  </si>
  <si>
    <t xml:space="preserve">1
Contrato </t>
  </si>
  <si>
    <t xml:space="preserve">Coordinar y articular las instancias y entidades del nivel distrital para la implementación del Sistema Distrital de Cuidado. </t>
  </si>
  <si>
    <t xml:space="preserve">Numero de sesiones </t>
  </si>
  <si>
    <t>No. De sesiones desarrolladas/ No. De sesiones programadas</t>
  </si>
  <si>
    <t xml:space="preserve">Gestionar una estrategia para la adecuación de infraestructura de la estrategia de manzanas de cuidado. </t>
  </si>
  <si>
    <t>Numero de alianzas</t>
  </si>
  <si>
    <t>No. De alianzas</t>
  </si>
  <si>
    <t>1
Alianza</t>
  </si>
  <si>
    <t>Porcentaje de avance proceso de asistencia técnica</t>
  </si>
  <si>
    <t xml:space="preserve">% avance proceso de asistencia técnica ejecutado / % avance programado </t>
  </si>
  <si>
    <t xml:space="preserve">Gestionar la implementación de una estrategia unidades móviles. </t>
  </si>
  <si>
    <t xml:space="preserve">Numero de unidades móviles implementadas </t>
  </si>
  <si>
    <t>Unidades móviles puestas en operación / Unidades móviles programadas</t>
  </si>
  <si>
    <t>2
Unidades móviles</t>
  </si>
  <si>
    <t xml:space="preserve">Diseñar e implementar una estrategia de cuidado a cuidadoras.  </t>
  </si>
  <si>
    <t>Porcentaje de avance en la alianza programa de relevos del cuidado</t>
  </si>
  <si>
    <t xml:space="preserve">% avance alianza programa de relevos del cuidado / % avance programado </t>
  </si>
  <si>
    <t xml:space="preserve">Numero de acciones </t>
  </si>
  <si>
    <t>Numero de acciones en ejecución / Numero de acciones programadas</t>
  </si>
  <si>
    <t xml:space="preserve">2
Acciones estrategicas </t>
  </si>
  <si>
    <t xml:space="preserve">Diseñar documento para la implementación de la estrategia pedagógica para la valoración, la resignificación, el reconocimiento y la redistribución del trabajo de cuidado no remunerado que realizan las mujeres en Bogotá. </t>
  </si>
  <si>
    <t xml:space="preserve">Numero de alianzas </t>
  </si>
  <si>
    <t>No. De aliazas para el diseño de la estrategia de cuidado</t>
  </si>
  <si>
    <t xml:space="preserve">Implementar una estrategia para  reconocimiento y la redistribución del trabajo de cuidado no remunerado entre hombres y mujeres. </t>
  </si>
  <si>
    <t xml:space="preserve">Contratos suscritos </t>
  </si>
  <si>
    <t>2
Contratos</t>
  </si>
  <si>
    <t>Implementar buenas prácticas de gestión administrativa y organizacional para el cumplimiento de las metas misionales a cargo de la Secretaría Distrital de la Mujer</t>
  </si>
  <si>
    <t>Conformar el equipo interdisciplinario para atender la ejecución de los planes de trabajo del proceso de gestión administrativa para la vigencia</t>
  </si>
  <si>
    <t>Dirección de Gestión Administrativa y Financiera</t>
  </si>
  <si>
    <t>Cumplimiento del plan de contratación de personal</t>
  </si>
  <si>
    <t>(Número de  personas contratadas / Número de personas a contratar) * 100 *  (peso porcentual del periodo)</t>
  </si>
  <si>
    <t xml:space="preserve">100%
</t>
  </si>
  <si>
    <t>Actas de inicio del equipo de apoyo</t>
  </si>
  <si>
    <t xml:space="preserve">Realizar oportunamente los informes de Austeridad en el Gasto Público que sean solicitados por las partes interesadas. </t>
  </si>
  <si>
    <t>Cumplimiento de respuesta a las solicitudes de Información de Austeridad en el Gasto</t>
  </si>
  <si>
    <t>(Número de respuestas de información de austeridad del gasto / Número de solicitudes de información de austeridad del gasto) * 100 * (peso porcentual del periodo)</t>
  </si>
  <si>
    <t>Informe de Austeridad en el Gasto Público</t>
  </si>
  <si>
    <t>Consolidar e implementar la herramienta técnologica para administrar automaticamente la información de inventarios de la Entidad</t>
  </si>
  <si>
    <t>Automatización de la información de inventarios</t>
  </si>
  <si>
    <t>(Número de actividades ejecutadas  / Número de actividades programadas) * 100 * (peso porcentual del periodo)</t>
  </si>
  <si>
    <t xml:space="preserve">100%
 </t>
  </si>
  <si>
    <t>Herramienta técnologica implementada</t>
  </si>
  <si>
    <t xml:space="preserve">Mantener actualizado el inventario físico de los bienes y elementos de la Entidad. </t>
  </si>
  <si>
    <t>Actualización de inventarios</t>
  </si>
  <si>
    <t>(Número de actividades ejecutadas  / Número de actividades program ) * 100 * (peso porcentual del periodo)</t>
  </si>
  <si>
    <t>Informe anual de la Toma Física de Inventarios</t>
  </si>
  <si>
    <t>FECHA DE ELABORACIÓN
Seleccione con una (X) la información a presentar:  
04/01/2021</t>
  </si>
  <si>
    <t>Fanny Yaneth Torres Mesa</t>
  </si>
  <si>
    <t>Nombre: Liliana Patricia Hernández Hurtado</t>
  </si>
  <si>
    <t>Contratista Dirección de Gestión Administrativa y Financiera</t>
  </si>
  <si>
    <t>Cargo: Directora de Gestión Administrativa y Financiera</t>
  </si>
  <si>
    <t>Conformar el equipo interdisciplinario para atender la ejecución de los planes de trabajo del proceso de gestión documental para la vigencia</t>
  </si>
  <si>
    <t xml:space="preserve">Cumplimiento del plan de contratación </t>
  </si>
  <si>
    <t xml:space="preserve">Realizar la trasnferencia de 75 metros lineales de archivo de gestión al archivo central </t>
  </si>
  <si>
    <t>Cumplimiento a los cronogramas de transferencia documental primaria</t>
  </si>
  <si>
    <t>(Número de metros líneales transferidos / No. Número de metros lineales a transferir) * 100 * (peso porcentual del periodo)</t>
  </si>
  <si>
    <t>Informe de estado y avance de la transferencia documental primaria</t>
  </si>
  <si>
    <t xml:space="preserve">Intervenir archivisticamente 144 metros líneales de archivos de gestión </t>
  </si>
  <si>
    <t>(Número de metros intervenidos / Número de metros intervenir) * 100 * (peso porcentual del periodo)</t>
  </si>
  <si>
    <t>Actualizar, implementar y socializar los instrumentos archivísticos de la Entidad</t>
  </si>
  <si>
    <t>(Número de instrumentos actualizados, implementados y socializados  / No. Número de instrumentos a actualizar,  implementar y socializar) * 100 * (peso porcentual del periodo)</t>
  </si>
  <si>
    <t>Implementar la segunda fase del plan de conservación del sistema integrado de conservación - SIC</t>
  </si>
  <si>
    <t>Cumplimiento al cronograma de implementación de la segunda fase de conservación</t>
  </si>
  <si>
    <t>(No. de actividades ejecutadas  / No. de actividades programadas ) * 100</t>
  </si>
  <si>
    <t>Informe del estado y avance de implementación de la segunda fase del plan de conservación</t>
  </si>
  <si>
    <t>Implementar la segunda fase del plan de preservación digital a largo plazo del sistema integrado de conservación  - SIC</t>
  </si>
  <si>
    <t>Cumplimiento al cronograma de implementación de la segunda fase de preservaión a largo plazo</t>
  </si>
  <si>
    <t>(No. de actividades ejecutadas  / No. de actividades programadas ) * 100 * (peso porcentual del periodo)</t>
  </si>
  <si>
    <t>Informe del estado y avance de implementación de la segunda fase del plan de preservación a largo plazo</t>
  </si>
  <si>
    <t>Mantener, sensibilizar y brindar soporte del gestor documental ORFEO</t>
  </si>
  <si>
    <t>Cumplimiento a las actividades de mantenimiento, sensibilización y soporte de ORFEO</t>
  </si>
  <si>
    <t xml:space="preserve">Documentación técnica y de apoyo a los usuarios de la herramienta </t>
  </si>
  <si>
    <t xml:space="preserve">(Número de  personas contratadas / Número de personas a contratar) * 100 *  (peso porcentual del periodo) </t>
  </si>
  <si>
    <t>Cumplir con la entrega oportuna de los Estados financieros de la Entidad actualizados, veraces y acorde con la normatividad vigente.</t>
  </si>
  <si>
    <t>Estados financieros presentados y publicados</t>
  </si>
  <si>
    <t>(Número de estados financieros a publicar / Número estados financieros requeridos) * 100 *  (peso porcentual del periodo)</t>
  </si>
  <si>
    <t>Estados Financieros presentados y publicados en la página web de la Entidad.</t>
  </si>
  <si>
    <t>Presentar la información tributaria (información exógena), de acuerdo con la normativa vigente</t>
  </si>
  <si>
    <t>( Número de reportes de información exógena presentados /  Número de reportes de información exógena requeridos) *100 *  (peso porcentual del periodo)</t>
  </si>
  <si>
    <t>Reportes de información exógena presentados.</t>
  </si>
  <si>
    <t>Tramitar las solicitudes de CDP y CRP requeridas en la Entidad.</t>
  </si>
  <si>
    <t>CDP y CRP Tramitados</t>
  </si>
  <si>
    <t>(Número de solicitudes de CDP y CRP tramitadas / Número de solicitudes de CDP y CRP requeridas)*100   *  (peso porcentual del periodo)</t>
  </si>
  <si>
    <t>CDP Tramitados
CRP Tramitados</t>
  </si>
  <si>
    <t>Elaborar y publicar reportes de seguimiento de la ejecución presupuestal y pagos programados a través de los aplicativos establecidos por la SDHacienda para tal fin</t>
  </si>
  <si>
    <t>Reportes de  ejecución presupuestal elaborados y publicados.</t>
  </si>
  <si>
    <t>(Número de reportes de ejecución presupuestal elaborados y publicados / Número de reportes de ejecución presupuestal requeridos)*100 *  (peso porcentual del periodo)</t>
  </si>
  <si>
    <t>Reportes de ejecución presupuestal elaborados y publicados</t>
  </si>
  <si>
    <t>Implementar buenas prácticas de gestión en la Secretaría Distrital de la Mujer</t>
  </si>
  <si>
    <t>Avanzar en el 80% en las políticas de Gobierno
Digital y Seguridad Digital contenidas en la
Dimensión - Gestión con valores para Resultados</t>
  </si>
  <si>
    <t>Avanzar  en la implementación de las Dimensión Gestión con valores para el Resultado en la Política de Gobierno Digital y Seguridad Digital - MIPG.</t>
  </si>
  <si>
    <t>Oficina Asesora de Planeación 
Proceso de Gestión Tecnológica</t>
  </si>
  <si>
    <t>Porcentaje cumplimiento Dimensión Gestión con valores para el Resultado en la Política de Gobierno Digital - MIPG.</t>
  </si>
  <si>
    <t>(Porcentaje de cumplimiento Gobierno Digital / Porcentaje de cumplimiento esperado)*100%</t>
  </si>
  <si>
    <t>Plan Estratégico de Tecnologías de la Información - PETI actualizado y Tablero Digital (Cada trimestre se calcula el indicador y se multiplica por 25%) Cumplimiento esperado: 80%</t>
  </si>
  <si>
    <t>Porcentaje cumplimiento Dimensión Gestión con valores para el Resultado en la Política de Seguridad Digital - MIPG.</t>
  </si>
  <si>
    <t>(Porcentaje de cumplimiento Seguridad Digital / Porcentaje de cumplimiento esperado)*100%</t>
  </si>
  <si>
    <t>Instrumento de evaluación del Modelo de Seguridad y Privacidad – MSPI. (Cada trimestre se calcula el indicador y se multiplica por 25%) Cumplimiento esperado 85%</t>
  </si>
  <si>
    <t>Adquirir el licenciamiento para los productos y/o servicios a cargo de gestión tecnológica.</t>
  </si>
  <si>
    <t>Licenciamiento de la Sdmujer</t>
  </si>
  <si>
    <t xml:space="preserve">(No. de licencias adquiridas / No. de licencias instaladas) * 100% </t>
  </si>
  <si>
    <t xml:space="preserve">Plan de compras - Contrato - Ingreso al almacén - Asignación de inventario (Cada trimestre se calcula el indicador y se multiplica por 25%)
</t>
  </si>
  <si>
    <t>Suministrar e implementar los servicios tecnológicos que requiera la SDMujer</t>
  </si>
  <si>
    <t>Servicios tecnológicos implementados</t>
  </si>
  <si>
    <t>(No. de servicios implementados / No. de  servicios priorizados)*100</t>
  </si>
  <si>
    <t>Contrato - portafolio de servicios de TI (Cada trimestre se calcula el indicador y se multiplica por 25%)</t>
  </si>
  <si>
    <t>Atender los requerimientos tecnológicos que requiera las diferentes áreas de la entidad</t>
  </si>
  <si>
    <t>Requerimientos de soportes tecnológicos</t>
  </si>
  <si>
    <t>(No. de requerimientos de soporte tecnológico, atendidos / No. de requerimientos de soporte tecnológico solicitados) * 100%</t>
  </si>
  <si>
    <t xml:space="preserve">Requerimientos Mesa de Ayuda (Cada trimestre se calcula el indicador y se multiplica por 25%)
</t>
  </si>
  <si>
    <t>Ejecutar el plan de mantenimiento preventivo y correctivo a la infraestructura tecnológica de la SDMujer</t>
  </si>
  <si>
    <t>Plan de mantenimiento infraestructura tecnológica</t>
  </si>
  <si>
    <t>Porcentaje de ejecución del plan de mantenimiento/100%</t>
  </si>
  <si>
    <t>Plan de mantenimiento, contratos. (Cada trimestre se calcula el indicador y se multiplica por 25%)</t>
  </si>
  <si>
    <t xml:space="preserve">Soportar y  actualizar a los sistemas de información y aplicativos de la entidad a cargo de gestión tecnologica </t>
  </si>
  <si>
    <t xml:space="preserve">Sistemas de información y aplicativos soportados y actualizados. </t>
  </si>
  <si>
    <t xml:space="preserve">
(No. de actualizaciones realizadas / No. de actualizaciones requeridas) X 100%</t>
  </si>
  <si>
    <t xml:space="preserve">Requerimientos Mesa de Ayuda 
Plan de mantenimiento de sistemas de información 
Cada trimestre se suma el indicador 
(Cada trimestre se calcula el indicador y se multiplica por 25%)
</t>
  </si>
  <si>
    <t>Servicios de Información: 
Identificar y construir de los aplicativos requeridos por la Entidad para la automatización de los procesos.</t>
  </si>
  <si>
    <t>Sistemas de información y aplicativos desarrollados</t>
  </si>
  <si>
    <t xml:space="preserve">(No. de requerimientos de desarrollo atendidos / No. de requerimientos de desarrollo solicitados) X 100%
</t>
  </si>
  <si>
    <t xml:space="preserve">Requerimientos Mesa de Ayuda 
Plan de automatización de procesos 
Acta de recibo a satisfacción 
Cada trimestre se suma el indicador (Cada trimestre se calcula el indicador y se multiplica por 25%)
</t>
  </si>
  <si>
    <t>GESTIÓN JURÍDICA-2021</t>
  </si>
  <si>
    <t>Consolidar la Secretaría Distrital de la Mujer como una entidad innovadora y
eficiente, para contribuir con la garantía de derechos de las mujeres en el Distrito
Capital.</t>
  </si>
  <si>
    <t xml:space="preserve">Brindar asesoría jurídica dentro del marco de sus competencias a la Secretaría conforme a la normatividad vigente. </t>
  </si>
  <si>
    <t xml:space="preserve"> Expedir los conceptos jurídicos requeridos en el marco de la gestión institucional para crear unidad de criterio en la interpretación, aplicación e implementación de las disposiciones normativas y responder los derechos de petición a que hubiere lugar en ejercicio de sus funciones.</t>
  </si>
  <si>
    <t xml:space="preserve">Oficina Asesora Jurídica </t>
  </si>
  <si>
    <t>Conceptos jurídicos emitidos y/o derechos de petición, atendidos</t>
  </si>
  <si>
    <t>(No. de conceptos jurídicos emitidos y/o derechos de petición atendidos / No. de conceptos jurídicos emitidos y/o derechos de petición requeridos)*100</t>
  </si>
  <si>
    <t>Conceptos jurídicos - respuestas a derechos de petición</t>
  </si>
  <si>
    <t xml:space="preserve"> Proyectar, analizar  y conceptuar acerca de la viabilidad jurídica de los proyectos de ley, de acuerdo y demás actos administrativos</t>
  </si>
  <si>
    <t>Oficina Asesora Jurídica</t>
  </si>
  <si>
    <t>Proyectos de ley y/o de Acuerdo emitidos. Actos administrativos analizados</t>
  </si>
  <si>
    <t>(No. de proyectos de ley y/o de Acuerdos, conceptuados /No. Proyectos de ley y/o de acuerdo, requeridos)*100</t>
  </si>
  <si>
    <t>Comentarios a Proyectos de ley y/o acuerdo</t>
  </si>
  <si>
    <t>Ejercer y orientar la defensa judicial de la Secretaría, representándola judicial y extrajudicialmente en los procesos y demás acciones legales que se instauren en su contra o que esta deba promover de conformidad con los lineamientos legales.</t>
  </si>
  <si>
    <t>Casos en representación judicial</t>
  </si>
  <si>
    <t>(No. de actuaciones y respuestas realizadas en el marco del ejercicio de la defensa y representación judicial de la entidad, atendidos /No. de actuaciones en el marco de la representación judicial, requeridos)*100</t>
  </si>
  <si>
    <t xml:space="preserve">Contestación de demandas,  y de acciones constitucionales y actuacioens judicales </t>
  </si>
  <si>
    <t xml:space="preserve"> Estudiar y proyectar las providencias y fallos que deba proferir la (el) Secretaria (o) en segunda instancia en los procesos disciplinarios contra las servidoras y servidores públicos de la Entidad.</t>
  </si>
  <si>
    <t>Fallos en segunda instancia</t>
  </si>
  <si>
    <t>(No. de fallos en segunda instancia, sustanciados / No. de fallos en segunda instancia, solicitados)*100</t>
  </si>
  <si>
    <t>Actos administrativos de  segunda instancia</t>
  </si>
  <si>
    <t xml:space="preserve"> Efectuar la revisión y ajuste desde la competencia normativa  y consolidación de las respuestas a Proposiciones</t>
  </si>
  <si>
    <t xml:space="preserve">Respuesta consolidadas a las proposiciones </t>
  </si>
  <si>
    <t>(No. de proposiciones atendidas /No. de proposiciones solicitadas)*100</t>
  </si>
  <si>
    <t>Respuesta a Proposiciones</t>
  </si>
  <si>
    <t>Analizar y emitir conceptos de los casos que le sean asignados a la OAJ en el marco del Comité de Enlaces de la Estrategia Justicia de Género</t>
  </si>
  <si>
    <t>Sesiones asistidas y casos analizados</t>
  </si>
  <si>
    <t>(No. de casos estudiados  / No. de casos asignados)*100</t>
  </si>
  <si>
    <t>Acta de Asistencia al Comité
Casos analizados por la OAJ</t>
  </si>
  <si>
    <t>Ejercer la Secretaría Técnica para apoyar la labor del Comité de Conciliación de la Entidad.</t>
  </si>
  <si>
    <t>Sesiones realizadas del Comité de Conciliación de conformidad con el marco legal.</t>
  </si>
  <si>
    <t>No. de sesiones asistidas en el mes
(No. de sesiones realizadas / No. de sesiones planeadas)*100</t>
  </si>
  <si>
    <t>Actas del Comité de Conciliación</t>
  </si>
  <si>
    <t xml:space="preserve">Firma: </t>
  </si>
  <si>
    <t>Nidya Espejo Medina</t>
  </si>
  <si>
    <t>Profesional Especializada</t>
  </si>
  <si>
    <t>GESTIÓN CONTRACTUAL</t>
  </si>
  <si>
    <t>Desarrollo del 100% de los procesos radicados en la Dirección de Contratación, que cumplan con todos los requisitos definidos en la normativa vigente.</t>
  </si>
  <si>
    <t xml:space="preserve">Revisar  y dar viabilidad jurídica a los procesos precontractuales que sean radicados en la Dirección de Contratación </t>
  </si>
  <si>
    <t>Dirección de Contratación</t>
  </si>
  <si>
    <t xml:space="preserve">Porcentaje de procesos (estudios previos) precontractuales revisados </t>
  </si>
  <si>
    <t>(No. de estudios previos revisados / No. de estudios  previos recibidos)*100  (peso porcentual del periodo)</t>
  </si>
  <si>
    <t>Estudios previos revisados</t>
  </si>
  <si>
    <t xml:space="preserve">Elaborar los contratos de acuerdo con los procesos aprobados en el PAABS , y solicitados por la dependencias </t>
  </si>
  <si>
    <t>Porcentaje de contratos firmados y legalizados</t>
  </si>
  <si>
    <t>(No. de contratos firmados y legalizados / No. de solicitudes de contratación recibidas)*100 (peso porcentual del periodo)</t>
  </si>
  <si>
    <t>Minutas (Secop 1),Contratos Electrónicos y Clausulado Adicional (Secop 2)</t>
  </si>
  <si>
    <t xml:space="preserve">Estructurar los  pliegos de condiciones  para los diferentes procesos de selección requeridos por las dependencias   de la Entidad de conformidad con la normatividad vigente </t>
  </si>
  <si>
    <t xml:space="preserve">Porcentaje de estudios previos y pliego de condiciones solicitados </t>
  </si>
  <si>
    <t>(No. de  pliegos de condiciones y Estudios previos realizados   / No. de  pliego de condiciones y estudios previos solicitados)*100 (peso porcentual del periodo)</t>
  </si>
  <si>
    <t>Estudios previos  y pliegos de condiciones realizados</t>
  </si>
  <si>
    <t xml:space="preserve">Efectuar trimestralmente el seguimiento a la ejecución del PAABS </t>
  </si>
  <si>
    <t>% Avance de ejecución del PAABS</t>
  </si>
  <si>
    <t>(No. de informes elaborados y enviados /No. de informes programados) * 100</t>
  </si>
  <si>
    <t>Informes elaborados y/o correos electrónicos remitidos a las dependencia y/o reuniones de seguimiento.</t>
  </si>
  <si>
    <t>Atender requerimientos internos y externos, relacionados con la gestión  precontractual, contractual  y poscontractual de la Entidad</t>
  </si>
  <si>
    <t>Porcentaje de respuestas a requerimientos</t>
  </si>
  <si>
    <t>(No. de requerimientos atendidos/ No. de solicitudes recibidas)*100 (peso porcentual del periodo)</t>
  </si>
  <si>
    <t>Informes,
reportes,
certificaciones y comunicaciones oficiales enviadas en respuestas a requerimientos internos y externos.</t>
  </si>
  <si>
    <t>Realizar cuatro (4) capacitaciones y/o socializaciones durante el año a las dependencias de la Secretaría que intervienen en el proceso de contratación</t>
  </si>
  <si>
    <t xml:space="preserve">
Numero de capacitaciones y/o socilizaciones en procesos de contratación</t>
  </si>
  <si>
    <t>4 capacitaciones</t>
  </si>
  <si>
    <t>Presentaciones y listados de asistencia de servidaras y servidores publicos y contratistas participantes</t>
  </si>
  <si>
    <t xml:space="preserve">Elaborar las  actas de liquidación de los contratos y/o convenios  a cargo de las  diferentes direcciones  </t>
  </si>
  <si>
    <t>% de liquidaciones realizadas de contratos y/o convenios</t>
  </si>
  <si>
    <t>(No. de liquidaciones realizadas  /No. de soliciutdes liquidaciones radicadas ) * 100 (peso porcentual del periodo)</t>
  </si>
  <si>
    <t xml:space="preserve">Acta de liquidación realizadas y publicadas en el SECOP </t>
  </si>
  <si>
    <t>Remitir alertas de estado de fechas límites para el trámite de liquidación de contratos y/o convenios suscritos por la Entidad, al área encargada de la supervisión, en razón de la competencia de  la Entidad para liquidar en sede administrativa</t>
  </si>
  <si>
    <t>Porcentaje de alertas  generadas de estado y fecha límite para trámite de liquidación de contratos y/o convenios</t>
  </si>
  <si>
    <t>(No. de alertas generadas / No. de alertas identificadas)*100 * (peso porcentual del periodo)</t>
  </si>
  <si>
    <t>Memorandos y/o correos remitidos a las dependencias.</t>
  </si>
  <si>
    <t>11.	 Implementar buenas prácticas de gestión en la Secretaría Distrital de la Mujer.</t>
  </si>
  <si>
    <t>Formular el Plan Estratégico de Talento Humano, para la vigencia 2021</t>
  </si>
  <si>
    <t>Elaborar el documento del Plan Estratégico de Talento Humano, para la vigencia 2021.</t>
  </si>
  <si>
    <t>Dirección de Talento Humano</t>
  </si>
  <si>
    <t>Resolución por medio de la cual se adopta el Plan Estratégico de Talento Humano, para la vigencia 2021</t>
  </si>
  <si>
    <t>(Número de resoluciones / Número de de resoluciones programadas) *100 * (peso porcentual del periodo)</t>
  </si>
  <si>
    <t>Resolución que adopta el Plan Estratégico de Talento Humano, para la vigencia 2021.</t>
  </si>
  <si>
    <t>Formular, ejecutar y evaluar el Plan de Bienestar Social, Estímulos e Incentivos para contribuir al mejoramiento de la calidad de vida de las servidoras y servidores y así motivar el desempeño, el compromiso y el buen clima
laboral en la Entidad, para la vigencia 2021.</t>
  </si>
  <si>
    <t>Ejecutar  por lo menos el 90% de las actividades previstas en el Plan de Bienestar Social, Estímulos e Incentivos de la vigencia 2021.</t>
  </si>
  <si>
    <t>Porcentaje de ejecución de las actividades previstas en el Plan de Bienestar Social, Estímulos e Incentivos, para la vigencia 2021.</t>
  </si>
  <si>
    <t>Actas, registros de asistencia, registros fotográficos, videos, piezas de comunicaciones, correos electrónicos, certificados, comunicaciones internas y externas, archivos de excel, presentaciones power point, invitaciones, entre otros, de las actividades ejecutadas.</t>
  </si>
  <si>
    <t>Realizar la evaluación anual de ejecución del Plan de Bienestar Social, Estímulos e Incentivos para la vigencia 2021.</t>
  </si>
  <si>
    <t>Informe anual de ejecución del Plan de Bienestar Social, Estímulos e Incentivos elaborado, para la vigencia 2021.</t>
  </si>
  <si>
    <t>Un (1) informe</t>
  </si>
  <si>
    <t>Documento del informe anual de ejecución del Plan de Bienestar Social, Estímulos e Incentivos elaborado, para la vigencia 2021.</t>
  </si>
  <si>
    <t>Formular, ejecutar y evaluar el Plan Institucional de Formación y Capacitación, para contribuir al desarrollo de competencias de las servidoras y los servidores públicos de la Secretaría Distrital de la Mujer, para la vigencia 2021.</t>
  </si>
  <si>
    <t>Ejecutar por lo menos el 90% de las actividades previstas en el Plan Institucional de Formación y Capacitación de la vigencia 2021.</t>
  </si>
  <si>
    <t>Porcentaje de ejecución de las actividades previstas en el Plan Institucional de Formación y Capacitación de la vigencia 2021.</t>
  </si>
  <si>
    <t>(Número de actividades programadas en el Plan de Capacitación / Número de actividades ejecutadas del Plan de Capacitación) *100* (peso porcentual del periodo)</t>
  </si>
  <si>
    <t>Realizar la evaluación anual de ejecución del Plan Institucional de Formación y Capacitación para la vigencia 2021.</t>
  </si>
  <si>
    <t>Informe anual de ejecución del Plan Institucional de Formación y Capacitación para la vigencia 2021.</t>
  </si>
  <si>
    <t>Documento del informe anual de ejecución del Plan Institucional de Formación y Capacitación, para la vigencia 2021.</t>
  </si>
  <si>
    <t>Desarrollar el Sistema de Gestión de Seguridad y Salud en el Trabajo, de acuerdo a la normatividad legal vigente, para la vigencia 2021 y así lograr garantizar condiciones de trabajo seguras y saludables en el desarrollo de las diferentes actividades de la SECRETARÍA DISTRITAL DE LA MUJER, a través de la promoción de la salud y de la identificación, evaluación y control de los riesgos ocupacionales y así evitar la presentación de accidentes de trabajo y de enfermedades laborales y otras situaciones que afecten la calidad de vida de los colaboradores.</t>
  </si>
  <si>
    <t>Ejecutar por lo menos el 90% de las actividades previstas en el Plan de Trabajo Anual de Seguridad y Salud en el Trabajo (cronograma) de la vigencia 2021.</t>
  </si>
  <si>
    <t>Porcentaje de ejecución de las actividades previstas en el Plan de Trabajo Anual de Seguridad y Salud en el Trabajo (cronograma) de la vigencia 2021.</t>
  </si>
  <si>
    <t>(Número de actividades programadas en el Plan de Seguridad y Salud en el Trabajo / Número de actividades ejecutadas del Plan de de Seguridad y Salud en el Trabajo) *100 * (peso porcentual del periodo)</t>
  </si>
  <si>
    <t>Realizar la evaluación anual de ejecución del Plan de Trabajo Anual de Seguridad y Salud en el Trabajo (cronograma) para la vigencia 2021.</t>
  </si>
  <si>
    <t>Informe anual de ejecución del Plan de Trabajo Anual de Seguridad y Salud en el Trabajo (cronograma) para la vigencia 2021.</t>
  </si>
  <si>
    <t>Documento del informe anual de ejecución del Plan de Trabajo Anual de Seguridad y Salud en el Trabajo (cronograma) para la vigencia 2021.</t>
  </si>
  <si>
    <t>Realizar las gestiones pertinentes para la vinculación de personal, de acuerdo al concurso de méritos realizado a través de la Comisión Nacional del Servicio Civil.</t>
  </si>
  <si>
    <t>Adelantar las acciones que sean requeridas para la vinculación efectiva de personal a la Entidad, con ocasión de los resultados del concurso de méritos convocado a través de la Comisión Nacional del Servicio Civil.</t>
  </si>
  <si>
    <t>Acciones requeridas para efectuar la vinculación de personal a la Entidad, con ocasión de los resultados del concurso de méritos convocado a través de la Comisión Nacional del Servicio Civil.</t>
  </si>
  <si>
    <t>(Número de acciones ejecutadas / Número de acciones requeridas) *100* (peso porcentual del periodo)</t>
  </si>
  <si>
    <t>Reporte de las acciones requeridas ejecutadas y soportes que evidencien dicha ejecución (oficios, radicados, correos electrónicos, resoluciones, actas, etc.)</t>
  </si>
  <si>
    <t xml:space="preserve">(_X_) Formulación: </t>
  </si>
  <si>
    <t>Andrea Milena Parada Ortíz</t>
  </si>
  <si>
    <t>Lilian Alexandra Hurtado Buitrago</t>
  </si>
  <si>
    <t>Profesional Universitario de la Dirección de Talento Humano</t>
  </si>
  <si>
    <t>Directora Talento Humano</t>
  </si>
  <si>
    <t>ATENCIÓN A LA CIUDADANÍA</t>
  </si>
  <si>
    <t>Atención a la Ciudadanía</t>
  </si>
  <si>
    <t xml:space="preserve"> Ejecutar el 100% de las actividades programadas para una correcta gestión administrativa y organizacional</t>
  </si>
  <si>
    <t>Actualizar la información relacionada al proceso de Atención a la Ciudadanía en plataformas virtuales (Portal Web Institucional y Guía de Trámites y Servicios de la Alcaldía Mayor de Bogotá D.C.).</t>
  </si>
  <si>
    <t>Subsecretaría de Gestión Corporativa - Proceso de Atención a la Ciudadanía</t>
  </si>
  <si>
    <t>Porcentaje de actualizaciones de la información relacionada al proceso de Atención a la Ciudadanía en plataformas virtuales</t>
  </si>
  <si>
    <t>(Número de actualizaciones desarrolladas en plataformas virtuales/Número de actualizaciones programadas o solicitadas en plataformas virtuales)*100</t>
  </si>
  <si>
    <t>Porcentaje</t>
  </si>
  <si>
    <t>Evidencias de actualización de la Información relacionada al proceso de Atención a la Ciudadanía en plataformas virtuales</t>
  </si>
  <si>
    <t>Participar en Ferias de Servicio a la Ciudadanía, programadas por la Secretaría General de Bogotá D.C. u otras entidades distritales, y priorizadas por el proceso de Atención a la Ciudadanía.</t>
  </si>
  <si>
    <t>Porcentaje de participaciones en Ferias de Servicio a la Ciudadanía</t>
  </si>
  <si>
    <t>(Número de participaciones en Ferias de Servicio a la Ciudadanía/Número de participaciones programadas o solicitadas en Ferias de Servicio a la Ciudadanía)*100</t>
  </si>
  <si>
    <t>Registros de participaciones en Ferias de Servicio a la Ciudadanía</t>
  </si>
  <si>
    <t>Desarrollar actividades para evaluar el cumplimiento de los aspectos de accesibilidad al medio físico en los puntos de atención a la ciudadanía.</t>
  </si>
  <si>
    <t>Porcentaje de desarrollo de actividades para evaluar el cumplimiento de los aspectos de accesibilidad al medio físico</t>
  </si>
  <si>
    <t>(Número actividades desarrolladas para evaluar el cumplimiento de los aspectos de accesibilidad al medio físico/Número actividades programadas para evaluar el cumplimiento de los aspectos de accesibilidad al medio físico)*100</t>
  </si>
  <si>
    <t>Evidencias del desarrollo de actividades para evaluar el cumplimiento de los aspectos de accesibilidad al medio físico</t>
  </si>
  <si>
    <t>Desarrollar mínimo 12 sensibilizaciones a servidoras/es y contratistas en temas de atención a la ciudadanía y gestión de peticiones ciudadanas.</t>
  </si>
  <si>
    <t>Porcentaje de sensibilizaciones realizadas a servidoras/es y contratistas en temas de atención a la ciudadanía y gestión de peticiones ciudadanas</t>
  </si>
  <si>
    <t>(Número de sensibilizaciones en temas de atención a la ciudadanía realizadas/Número de sensibilizaciones programadas o solicitadas en temas de atención a la ciudadanía)*100</t>
  </si>
  <si>
    <t>Evidencias del desarrollo de sensibilizaciones en temas de atención a la ciudadanía y gestión de peticiones ciudadanas</t>
  </si>
  <si>
    <t>Difundir mínimo 10 piezas comunicacionales para sensibilizar a las servidoras/es y contratistas en temas de atención a la ciudadanía y gestión de peticiones ciudadanas.</t>
  </si>
  <si>
    <t>Porcentaje de difusión de piezas comunicacionales para sensibilizar a las servidoras/es y contratistas en temas de atención a la ciudadanía y gestión de peticiones ciudadanas</t>
  </si>
  <si>
    <t>(Número de piezas comunicacionales difundidas/Número de piezas comunicacionales programadas para su difusión)*100</t>
  </si>
  <si>
    <t>Evidencias de la difusión de piezas comunicacionales para sensibilizar a las servidoras/es y contratistas en temas de atención a la ciudadanía y gestión de peticiones ciudadanas</t>
  </si>
  <si>
    <t>Realizar el seguimiento y actualización a la documentación asociada al proceso de atención a la ciudadanía de acuerdo con la normatividad vigente.</t>
  </si>
  <si>
    <t>Porcentaje de desarrollo de actividades de seguimiento y actualización a la documentación asociada al proceso de atención a la ciudadanía</t>
  </si>
  <si>
    <t>(Número de actividades desarrolladas de seguimiento y actualización a la documentación/Número de actividades programadas o solicitadas de seguimiento y actualización a la documentación)*100</t>
  </si>
  <si>
    <t>Evidencias del desarrollo de actividades de seguimiento y actualización a la documentación asociada al proceso de atención a la ciudadanía</t>
  </si>
  <si>
    <t>Recibir, registrar, asignar y hacer seguimiento a la gestión de las peticiones ciudadanas (PQRS) y al manejo del Sistema Distrital para la Gestión de Peticiones Ciudadanas, Bogotá Te Escucha.</t>
  </si>
  <si>
    <t>Porcentaje de respuestas oportunas a las peticiones ciudadanas de acuerdo con la normatividad vigente</t>
  </si>
  <si>
    <t>(Número de peticiones ciudadanas atendidas oportunamente/Número de peticiones ciudadana recibidas)*100</t>
  </si>
  <si>
    <t>Reportes de gestión de las peticiones ciudadanas (PQRS) en la Secretaría Distrital de la Mujer</t>
  </si>
  <si>
    <t>Participar en los espacios de articulación interinstitucional y promoción de la cooperación e intercambio de conocimientos en temas de atención a la ciudadanía de la Red Distrital de Quejas y Reclamos (Veeduría Distrital), Secretaría General de la Alcaldía Mayor de Bogotá, y otras entidades distritales y nacionales.</t>
  </si>
  <si>
    <t>Porcentaje de participaciones en los espacios de articulación interinstitucional</t>
  </si>
  <si>
    <t>(Número de participaciones en los espacios de articulación interinstitucional/Número de participaciones programadas en los espacios de articulación interinstitucional)*100</t>
  </si>
  <si>
    <t>Evidencias de participaciones en los espacios de articulación interinstitucional</t>
  </si>
  <si>
    <t>Adoptar las sugerencias relacionadas con la emisión de respuestas y la operatividad del Sistema Distrital para la Gestión de Peticiones Ciudadanas, Bogotá Te Escucha, remitidas desde la Dirección Distrital de Calidad del Servicio de la Secretaría General de la Alcaldía Mayor de Bogotá.</t>
  </si>
  <si>
    <t>Porcentaje de desarrollo de actividades de seguimiento a la adopción de las sugerencias relacionadas con la emisión de respuestas y la operatividad del Sistema</t>
  </si>
  <si>
    <t>(Número de actividades desarrolladas de seguimiento a la adopción de las sugerencias relacionadas con la emisión de respuestas y la operatividad del Sistema/Número de actividades programadas para la adopción de las sugerencias relacionadas con la emisión de respuestas y la operatividad del Sistema)*100</t>
  </si>
  <si>
    <t>Evidencia de seguimiento a la adopción de las sugerencias relacionadas con la emisión de respuestas y la operatividad del Sistema Distrital para la Gestión de Peticiones Ciudadanas, Bogotá Te Escucha</t>
  </si>
  <si>
    <t>Elaborar informes de seguimiento a la gestión de las peticiones ciudadanas y a la gestión del proceso de Atención a la Ciudadanía.</t>
  </si>
  <si>
    <t>Porcentaje de elaboración de informes de Atención a la Ciudadanía</t>
  </si>
  <si>
    <t>(Número de informes elaborados de Atención a la Ciudadanía/Número de informes programados de Atención a la Ciudadanía)*100</t>
  </si>
  <si>
    <t>Informes de seguimiento a la gestión de las peticiones ciudadanas y a la gestión del proceso de Atención a la Ciudadanía</t>
  </si>
  <si>
    <t>Medir la satisfacción de la ciudadanía con respecto a la atención y retroalimentar sus resultados.</t>
  </si>
  <si>
    <t>Porcentaje de elaboración de informes de medición de la satisfacción de la ciudadanía con respecto a la atención</t>
  </si>
  <si>
    <t>(Número de informes elaborados de medición de la satisfacción ciudadana/Número de informes programados de medición de la satisfacción ciudadana)*100</t>
  </si>
  <si>
    <t>Informes de seguimiento a la medición de la satisfacción de la ciudadanía con respecto a la atención</t>
  </si>
  <si>
    <t>Soportar al 100% la implementación de las políticas del Modelo Integrado de Planeación y Gestión</t>
  </si>
  <si>
    <t>Elaborar, remitir y/o publicar según sea el caso, veintidós (22) informes reglamentarios, de conformidad con lo aprobado en el Plan Anual de Auditoría.</t>
  </si>
  <si>
    <t>Oficina de Control Interno</t>
  </si>
  <si>
    <t>Porcentaje de informes reglamentarios desarrollados</t>
  </si>
  <si>
    <t>(No. de informes reglamentarios desarrollados / No. de informes reglamentarios programados) * 100</t>
  </si>
  <si>
    <t>Informes reglamentarios presentados.</t>
  </si>
  <si>
    <t>Elaborar, remitir y/o publicar según sea el caso, diecisiete (17) informes de seguimiento, de conformidad con lo aprobado en el Plan Anual de Auditoría.</t>
  </si>
  <si>
    <t>Porcentaje de informes de seguimiento desarrollados</t>
  </si>
  <si>
    <t>(No. de informes de seguimiento desarrollados / No. de informes de seguimiento programados) * 100</t>
  </si>
  <si>
    <t>Informes de seguimiento presentados.</t>
  </si>
  <si>
    <t>Desarrollar las siete (7) auditorías programadas en el Plan Anual de Auditoría.</t>
  </si>
  <si>
    <t>Porcentaje de auditorías ejecutadas</t>
  </si>
  <si>
    <t>(No. de auditorias ejecutadas / No. De auditorias programadas) * 100</t>
  </si>
  <si>
    <t>Informes de auditorías presentados.</t>
  </si>
  <si>
    <t>Desarrollar la planeación, actualización, mejora y seguimiento de la función de auditoría</t>
  </si>
  <si>
    <t>Porcentaje de actividades de consultoría que contribuyan al mejoramiento de la gestión y desempeño de la entidad.</t>
  </si>
  <si>
    <t>(Número de actividades  de consultoría que contribuyan al mejoramiento de la gestión y desempeño de la entidad desarrolladas / Número de actividades  de consultoría que contribuyan al mejoramiento de la gestión y desempeño de la entidad programadas) * 100</t>
  </si>
  <si>
    <t>Formulación e informes de seguimiento al Plan Anual de Auditoría.
Documentos del proceso actualizados.
Mapa de riesgos actualizado.
Seguimiento realizado al mapa de riesgos.
Actas de CICCI.
Actas de otras instancias internas y externas.
Evidencia de reuniones.
Actas de visita.</t>
  </si>
  <si>
    <t>Cargo: Jefa de Oficina de Control Interno</t>
  </si>
  <si>
    <r>
      <t>(_</t>
    </r>
    <r>
      <rPr>
        <b/>
        <u/>
        <sz val="11"/>
        <rFont val="Times New Roman"/>
        <family val="1"/>
      </rPr>
      <t>X</t>
    </r>
    <r>
      <rPr>
        <b/>
        <sz val="11"/>
        <rFont val="Times New Roman"/>
        <family val="1"/>
      </rPr>
      <t xml:space="preserve">__) Formulación: </t>
    </r>
  </si>
  <si>
    <r>
      <t>Informe de estado y avance de la intervención archiv</t>
    </r>
    <r>
      <rPr>
        <sz val="11"/>
        <color rgb="FFFF0000"/>
        <rFont val="Times New Roman"/>
        <family val="1"/>
      </rPr>
      <t>í</t>
    </r>
    <r>
      <rPr>
        <sz val="11"/>
        <rFont val="Times New Roman"/>
        <family val="1"/>
      </rPr>
      <t>stica</t>
    </r>
  </si>
  <si>
    <r>
      <t>Reportes de Información Tributaria (exógena), presentados</t>
    </r>
    <r>
      <rPr>
        <sz val="12"/>
        <color rgb="FFFF0000"/>
        <rFont val="Times New Roman"/>
        <family val="1"/>
      </rPr>
      <t>.</t>
    </r>
  </si>
  <si>
    <r>
      <t xml:space="preserve">Cargo: </t>
    </r>
    <r>
      <rPr>
        <sz val="11"/>
        <rFont val="Times New Roman"/>
        <family val="1"/>
      </rPr>
      <t xml:space="preserve"> Jefa Oficina Asesora de Planeación </t>
    </r>
  </si>
  <si>
    <t xml:space="preserve">Direccionamiento Estrategico </t>
  </si>
  <si>
    <t>Gestión Financiera</t>
  </si>
  <si>
    <t>Gestión Tecnològica</t>
  </si>
  <si>
    <t xml:space="preserve"> Gestión Administrativa</t>
  </si>
  <si>
    <t>Gestión Documental</t>
  </si>
  <si>
    <t>Gestión Jurídica</t>
  </si>
  <si>
    <t xml:space="preserve">Gestión de Talento Humano </t>
  </si>
  <si>
    <t>Seguimiento, Evaluación y Control</t>
  </si>
  <si>
    <t>(_X_) Formulación:</t>
  </si>
  <si>
    <r>
      <t xml:space="preserve">Nombre: </t>
    </r>
    <r>
      <rPr>
        <sz val="11"/>
        <rFont val="Times New Roman"/>
        <family val="1"/>
      </rPr>
      <t>Catalina Zota Bernal</t>
    </r>
  </si>
  <si>
    <r>
      <t xml:space="preserve">Cargo: </t>
    </r>
    <r>
      <rPr>
        <sz val="11"/>
        <rFont val="Times New Roman"/>
        <family val="1"/>
      </rPr>
      <t>Jefa Oficina Asesora Juridica</t>
    </r>
  </si>
  <si>
    <r>
      <t>(Número de actividades programadas en el Plan de Bienestar / Número de actividades ejecutadas del Plan de Bienestar) *100 *</t>
    </r>
    <r>
      <rPr>
        <sz val="11"/>
        <color indexed="10"/>
        <rFont val="Times New Roman"/>
        <family val="1"/>
      </rPr>
      <t xml:space="preserve"> </t>
    </r>
    <r>
      <rPr>
        <sz val="11"/>
        <rFont val="Times New Roman"/>
        <family val="1"/>
      </rPr>
      <t>(peso porcentual del periodo)</t>
    </r>
  </si>
  <si>
    <r>
      <t xml:space="preserve">Nombre: </t>
    </r>
    <r>
      <rPr>
        <sz val="11"/>
        <rFont val="Times New Roman"/>
        <family val="1"/>
      </rPr>
      <t>Dalia Inés Olarte Martínez</t>
    </r>
  </si>
  <si>
    <r>
      <t>Cargo:</t>
    </r>
    <r>
      <rPr>
        <sz val="11"/>
        <rFont val="Times New Roman"/>
        <family val="1"/>
      </rPr>
      <t xml:space="preserve"> Jefa Oficina Asesora de Planeación</t>
    </r>
  </si>
  <si>
    <t>Divulgar la gratuidad de la oferta de formación de la Dirección de gestión del conocimiento</t>
  </si>
  <si>
    <t xml:space="preserve">Gestionar Convenios/contratos realizados para la elaboración de los contenidos </t>
  </si>
  <si>
    <t>(No de contratos o convenios firmados / No de contratos o convenios programados)*100</t>
  </si>
  <si>
    <t>Implementar, formalizar y dar continuidad de los procesos realizados con la gestión de alianzas nacionales, internacionales, públicos y privados mediante la articulación de las dependencias competentes en cada caso y la interlocución con los aliados</t>
  </si>
  <si>
    <t>Se tiene previsto continuar en con la articulación interna de la Entidad, a fin de establecer una sola estrategia de difusión de  los derechos en el marco del lanzamiento de la actualización de la política pública con el Conpes 14 de 2020 ( PPMYEG).</t>
  </si>
  <si>
    <r>
      <t xml:space="preserve">Durante el primer trimestre se realizó seguimiento al registro en el SIMISIONAL para las abogadas del equipo de Orientación y Asesoría y para el equipo de abogadas de Litigio. En los casos que se detectó necesidad de validación o ajuste, se envió correo a los apoyos a la supervisión y posteriormente, cuando aplicaba se solicitaron los ajustes a mesa de ayuda.
</t>
    </r>
    <r>
      <rPr>
        <b/>
        <sz val="10"/>
        <color indexed="8"/>
        <rFont val="Times New Roman"/>
        <family val="1"/>
      </rPr>
      <t>Soporte:</t>
    </r>
    <r>
      <rPr>
        <sz val="10"/>
        <color indexed="8"/>
        <rFont val="Times New Roman"/>
        <family val="1"/>
      </rPr>
      <t xml:space="preserve">
Correos mensuales para ajustes
Solicitudes a mesa de ayuda</t>
    </r>
  </si>
  <si>
    <r>
      <t xml:space="preserve">Para el primer trimestre, se solicitó al equipo SAAT la información de los casos que fueron remitidos al equipo de abogadas de Casas de Justicia o de Representación. Se suministró la base con 376 registros, a partir de la revisión de la información se solicitó nuevamente la base de ciudadanas dado que se identificaron 57 casos que fueron atendidos por CIOM, y 29 que no estaban creadas en el SIMISIONAL; en este segundo envío se recibieron todos los casos relacionados y a partir de estos se identificaron 490 casos en los cuales las abogadas de la EJG registraron algun tipo de acción (Orientación, asesoría, representación o seguimientos).
</t>
    </r>
    <r>
      <rPr>
        <b/>
        <sz val="10"/>
        <color indexed="8"/>
        <rFont val="Times New Roman"/>
        <family val="1"/>
      </rPr>
      <t>Soporte:</t>
    </r>
    <r>
      <rPr>
        <sz val="10"/>
        <color indexed="8"/>
        <rFont val="Times New Roman"/>
        <family val="1"/>
      </rPr>
      <t xml:space="preserve">
Matriz de seguimiento casos realizado por equipo EJG.</t>
    </r>
  </si>
  <si>
    <t>Puede ser una limitante el suministro de la información de casos mensualmente</t>
  </si>
  <si>
    <t>Opciones de solución: 
Se formalice el mecanismo y frecuencia de envío de la base de datos de los casos que han sido remitidos al equipo EJG.</t>
  </si>
  <si>
    <r>
      <t xml:space="preserve">Mensualmente, se realiza balance y corte de los casos que son analizados en el comité de enlaces. Entre el 1 y el 31 de marzo de 2021 se han presentado y
analizado 193 casos, de los cuales 175 fueron aprobados para representación y 18 casos no se escalonaron.
Los 175 corresponden a: 94 medidas de protección, 66 penales y 15 de familia.
</t>
    </r>
    <r>
      <rPr>
        <b/>
        <sz val="10"/>
        <color indexed="8"/>
        <rFont val="Times New Roman"/>
        <family val="1"/>
      </rPr>
      <t>Soporte:</t>
    </r>
    <r>
      <rPr>
        <sz val="10"/>
        <color indexed="8"/>
        <rFont val="Times New Roman"/>
        <family val="1"/>
      </rPr>
      <t xml:space="preserve">
Informe 1. Comité de enlaces, elaborado por la Secretaria Técnica.
MATRIZ CASOS COMITE DE ENLACES 2021</t>
    </r>
  </si>
  <si>
    <r>
      <t xml:space="preserve">Se elaboró inforgrafia con Tips para el registro en el SIMISIONAL, se envió para revisión y comentarios por el equipo de apoyos técnicos.
</t>
    </r>
    <r>
      <rPr>
        <b/>
        <sz val="10"/>
        <color indexed="8"/>
        <rFont val="Times New Roman"/>
        <family val="1"/>
      </rPr>
      <t>Soporte:</t>
    </r>
    <r>
      <rPr>
        <sz val="10"/>
        <color indexed="8"/>
        <rFont val="Times New Roman"/>
        <family val="1"/>
      </rPr>
      <t xml:space="preserve">
Infografía1. Tips para el registro SIMISIONAL</t>
    </r>
  </si>
  <si>
    <r>
      <t xml:space="preserve">En el marco del Comité de enlaces, se analizaron las solicitudes de cierre de casos que son presentadas por las abogadas del equipo de litigio; para este trimestre se recibieron 10 solicitudes y se aprobó el cierre por teminación anormal para 8 de ellos.
</t>
    </r>
    <r>
      <rPr>
        <b/>
        <sz val="10"/>
        <color indexed="8"/>
        <rFont val="Times New Roman"/>
        <family val="1"/>
      </rPr>
      <t>Soporte</t>
    </r>
    <r>
      <rPr>
        <sz val="10"/>
        <color indexed="8"/>
        <rFont val="Times New Roman"/>
        <family val="1"/>
      </rPr>
      <t>:
MATRIZ CASOS COMITE DE ENLACES 2021</t>
    </r>
  </si>
  <si>
    <t>Reunión de Articulación Ruta Integral: Enfocadas en la definición de acciones necesarias para visibilizar y pedagogizar la Ruta Integral al interior de las instalaciones de la Casa de Justicia; así como en la revisión conjunta de los avances técnicos, operativos y logísticos para re-lanzamiento de la Ruta Integral para Mujeres en la Casa de Justicia de Ciudad Bolívar:
Una (1) Participación en Comité coordinador CJ Ciudad Bolívar
Cinco (5) Reuniones con la participación de las siguientes entidades: Secretaría de Seguridad, Convivencia y Justicia; Fiscalía General de la Nación; Secretaría Distrital de Integración Social
Reuniones de Articulación URI en marco de la implementación de la estrategia de intervención de la SDMujer en Puente Aranda
Cuatro (4) reuniones con participación de las siguientes entidades: Fiscalía General de la Nación; Secretaría de Seguridad, Convivencia y Justicia; el INML y la Personería Distrital; Personería de Asuntos Penales I y II
Cinco (5) Reuniones con otras entidades como: 
. Secretaría de Gobierno: actualización Plan de Prevención de Vulneraciones a los Derechos a la Vida, la Libertad, la Integridad y la Seguridad;
. Secretaría de Seguridad, Convivencia y Justicia: Revisar conjuntamente las variables y categorías propuestas para la actualización del Sistema de Información de las Casas de Justicia -SICAS
. Secretaría Distrital de Salud: balance de la implementación de la estrategia para la prevención y atención de violencia de género con énfasis en violencia sexual y feminicidio; Policía Metropolitana de Bogotá – Oficina de Prevención y Convivencia: Definir la estrategia a desarrollar por parte del equipo de Patrulla en Casa en torno al seguimiento a las medidas de protección y acompañamiento integral a mujeres con riesgo extremo"
Soportes:
Actas; Listados asistiencias; capturas de pantalla de la reunión. Dependiendo de la reunión.</t>
  </si>
  <si>
    <r>
      <t xml:space="preserve">Para el trimestre se realizaron 46 atenciones psicosociales por parte del equipo de 4 Psicólogas de la EJG.  Adicionalmente se realizaron 52 seguimientos a los casos que lo requerían. 
</t>
    </r>
    <r>
      <rPr>
        <b/>
        <sz val="10"/>
        <color indexed="8"/>
        <rFont val="Times New Roman"/>
        <family val="1"/>
      </rPr>
      <t xml:space="preserve">Soporte:
</t>
    </r>
    <r>
      <rPr>
        <sz val="10"/>
        <color indexed="8"/>
        <rFont val="Times New Roman"/>
        <family val="1"/>
      </rPr>
      <t>Reporte Simisional - Atención psicosocial 1.01.21 a 31.03.21</t>
    </r>
  </si>
  <si>
    <r>
      <t xml:space="preserve">Para el primer trimetre se realizó reunión de grupo para establer las personas que participarán en la elaboración de los documentos; de igual forma se estableceron diferentes mecanismos de divulgación de los mismos como son: Espacios de difusión de derechos; el centro de documentación y conversatorios.
El 25 de marzo se preparó el tema de Violencias en el Hogar, que fue trasnmitido por Facebook Live, y a la fecha de corte, contaba con 3 mil reproducciones.
</t>
    </r>
    <r>
      <rPr>
        <b/>
        <sz val="10"/>
        <color indexed="8"/>
        <rFont val="Times New Roman"/>
        <family val="1"/>
      </rPr>
      <t>Soporte:</t>
    </r>
    <r>
      <rPr>
        <sz val="10"/>
        <color indexed="8"/>
        <rFont val="Times New Roman"/>
        <family val="1"/>
      </rPr>
      <t xml:space="preserve">
Facebook Live Secretaría Distrital de la Mujer. 25-03-2021
Acta reunión equipo 19-02-2021.</t>
    </r>
  </si>
  <si>
    <t>1- 9 de febrero se realizó reunión virtual (MSTeams) con dos de las funcionarias integrantes del Comité de convivencia de la Secretaría Distrital de Ambiente, con el fin de articular algunos procesos de sensibilización del protocolo para la prevención de acoco laboral y acoso sexual.
2-23 de febrero se realizó reunión virtual (MSTeams) con la profesional del Departamento Administrativo del Servicio Civil Sandra Carolina Ferro, con el objeto de crear el cronograma de los talleres de sensibilización en los temas de acoso laboral y acoso sexual.
3- 25 de febrero de 9:am a 10:30 am por convocatoria del Comité de convivencia de la Secretaria Distrital de Ambiente se realizó el taller de acoso laboral y acoso sexual por meet.google.com/stu-bbkt-qoy, a las y los directivos de esta entidad, se anexa los pantallazos de las 24 servidoras/es Directivos que participaron
4- 13 de marzo se dio respuesta al correo electrónico de la Mesa de Género del Consejo de Bogotá informando el cronograma de talleres de acoso laboral y sexual que se realizan con el Departamento Administrativo del Servicio Civil-DASC para el mes de abril.
5- 9 de marzo a las 2:pm por convocatoria del Comité de convivencia de la Secretaria Distrital de Ambiente se realizó el taller de acoso laboral y acoso sexual por meet.google.com/stu-bbkt-qoy, a las y los miembros de dicho comité, donde participaron también algunos servidores.
6- 16 de marzo a las 9:am se realizó con el DASC el taller de acoso laboral y acoso sexual meet.google.com/seg-dtzucfx donde participaron 27 servidores de IDIPRON.
7-El 25 de marzo se realizó con el DASC el taller de acoso laboral y acoso sexual meet.google.com/seg-dtzu-cfx donde participaron 49 personas entre funcionarios/as del Distrito</t>
  </si>
  <si>
    <t>No aplica</t>
  </si>
  <si>
    <t>La atención efectiva a las mujeres remitidas depende de la posibilidad de entablar un primer contacto telefónico en el que las profesionales se presenten y ofrezcan el servicio, si este contacto no es posible, no se puede iniciar el proceso de atención psicosocial. Asimismo, los seguimientos efectivos (atenciones que se dan después del primer contacto) depende de la voluntad y corresponsabilidad de la mujer en el proceso, y de su respuesta cuando s ele intenta contactar por medios telefónicos, virtuales y presenciales.</t>
  </si>
  <si>
    <t>Se recomienda a los equipos que remiten los casos solicitar más de un número de teléfono para tener varias opciones que permitan el contacto efectivo con las mujeres.</t>
  </si>
  <si>
    <t>No se presentaron retrasos en las actividades programadas.</t>
  </si>
  <si>
    <t>No se proyectaron propuestas para resolver retrasos, las acciones planeadas se ejecutaron dentro de los tiempos, recursos y metas programadas</t>
  </si>
  <si>
    <t>N.A</t>
  </si>
  <si>
    <t>TRANSVERSALIZACIÓN DEL ENFOQUE DE GÉNERO Y DIFERENCIAL</t>
  </si>
  <si>
    <t>1. Implementar de manera transversal el enfoque de género y las políticas públicas lideradas por la SdMujer, en los 15 sectores de la administración distrital</t>
  </si>
  <si>
    <t>Acompañar técnicamente a 15 Sectores de la Administración Distrital en la inclusión del enfoque de género en las políticas, planes, programas y proyectos, así como en su cultura organizacional e institucional
Acompañar el 100% la incorporación del enfoque de género y  la implementación de siete derechos de la PPMyEG</t>
  </si>
  <si>
    <t xml:space="preserve">
Realizar los informes de asistencia técnica para la transversalización del enfoque de género para cada uno de los 15 sectores de la Administración Distrital.</t>
  </si>
  <si>
    <t>Informes de asistencia técnica para la transversalización del enfoque de género para cada uno de los 15 sectores de la Administración Distrital.</t>
  </si>
  <si>
    <t>No. de informes de asistencia técnica para la transversalización del enfoque de género  / 15 sectores de la Administración Distrital.*100 *(peso ponderado del periodo)</t>
  </si>
  <si>
    <t>100% del avance en los  informes de asistencia técnica para la transversalización del enfoque de género para cada uno de los 15 sectores de la Administración Distrital.</t>
  </si>
  <si>
    <t>15 informes de asistencia técnica para la transversalización del enfoque de género para cada uno de los 15 sectores de la Administración Distrital.</t>
  </si>
  <si>
    <t>No. de sesiones de CIM realizadas / No. de sesiones de CIM programadas*100</t>
  </si>
  <si>
    <t xml:space="preserve">100% de las Sesiones de la CIM realizadas
(3 sesiones) </t>
  </si>
  <si>
    <t xml:space="preserve">
1. Actas de la CIM 
2. Informes de la CIM</t>
  </si>
  <si>
    <t>Coordinar la Unidad Técnica de Apoyo  (UTA) de la Comisión Intersectorial de Mujeres</t>
  </si>
  <si>
    <t>No. de sesiones de UTA realizadas / No. de sesiones de UTA programadas*100</t>
  </si>
  <si>
    <t>100% Sesiones de la UTA realizadas 
(12 sesiones)</t>
  </si>
  <si>
    <t>No. de documentos realizados / siete documentos de derechos de la PPMYEG a cargo de la DDDP*100</t>
  </si>
  <si>
    <t>100% de los Documentos de derechos realizados 
(7 documentos)</t>
  </si>
  <si>
    <t>Realizar acciones para la conmemoración de fechas emblemáticas en relación con la garantía de los derechos de las mujeres (8 de Marzo, 28 de Mayo, 21 de junio, 22 de julio y 28 de septiembre)</t>
  </si>
  <si>
    <t>Conmemoraciones de fechas emblemáticas realizadas</t>
  </si>
  <si>
    <t>No. de conmemoraciones de fechas emblemáticas realizadas / No. De conmemoraciones programadas *100</t>
  </si>
  <si>
    <t>100% conmemoraciones de fechas emblemáticas realizadas (5 conmemoraciones)</t>
  </si>
  <si>
    <t xml:space="preserve">1. Documento de sentido de cada una de las fechas emblemáticas
2. Piezas comunicativas de cada una de las fechas emblemáticas </t>
  </si>
  <si>
    <t>Realizar actividades de alistamiento, planeación y seguimiento necesarias para brindar asistencia técnica a los Sectores de la Administración Distrital priorizados anualmente (5), orientada a la implementación de la estrategia de transversalización de los enfoques de género y diferencial para mujeres.</t>
  </si>
  <si>
    <t>No. de actividades internas de alistamiento, planeación y seguimiento</t>
  </si>
  <si>
    <t>No. de actividades internas para alistar, planear y hacer seguimiento a la asistencia técnica/ Total de actividades programadas para alistar, planear y hacer seguimiento a la asistencia técnica*100</t>
  </si>
  <si>
    <t>100% de las actividades internas realizadas 
(48 actividades, 12 trimestrales)</t>
  </si>
  <si>
    <t>1. Evidencias de reuniones internas para alistar, planear y hacer seguimiento a la asistencia técnica
2. Documentos elaborados asociados a la asistencia técnica
3. Informes de seguimiento a la asistencia técnica</t>
  </si>
  <si>
    <t>Realizar actividades de asistencia técnica a los cinco (5) Sectores de la Administración Distrital priorizados anualmente, orientadas a la transversalización del enfoque diferencial para mujeres.</t>
  </si>
  <si>
    <t>No. de actividades de asistencia técnica para la transversalización del enfoque diferencial para mujeres implementadas</t>
  </si>
  <si>
    <t>No. de actividades de asistencia técnica para la transversalización del enfoque diferencial para mujeres implementadas/ No. de actividades de asistencia técnica para la transversalización del enfoque diferencial para mujeres programadas *100</t>
  </si>
  <si>
    <t>100% de las actividades de asistencia técnica implementadas
(40 actividades anuales: 10 en el segundo trimestre (no se reporta avance en abril, sino en mayo y junio), 15 en el tercer y 15 en el cuarto trimestre, es decir, 1 actividad por cada uno de los 5 Sectores al mes)</t>
  </si>
  <si>
    <t>1. Evidencias de reuniones externas para asistencia técnica
2. Informes de asistencia técnica</t>
  </si>
  <si>
    <t xml:space="preserve">(__) Formulación: </t>
  </si>
  <si>
    <t>Nombre: YENNI MAGOLA ROSERO SOSA</t>
  </si>
  <si>
    <t>Nombre: CLARA LOPEZ GARCIA</t>
  </si>
  <si>
    <t>Cargo: PROFESIONAL UNIVERSITARIO GRADO 17</t>
  </si>
  <si>
    <t>Cargo: DIRECTORA DIRECCION DERECHOS Y DISEÑO DE POLITICA</t>
  </si>
  <si>
    <t>GESTIÓN DE POÍTICAS PÚBLICAS</t>
  </si>
  <si>
    <t>Realizar seguimiento a 2 Políticas Publicas lideradas por la Secretaría Distrital de la Mujer
Acompañar el 100%  la implementación de las  Políticas Públicas de PPMYEG y PPASP y de los productos que la SDMujer es responsable</t>
  </si>
  <si>
    <t xml:space="preserve">Porcentaje  de Jornadas de socialización y/o sensibilización sobre la PPMyEG realizadas </t>
  </si>
  <si>
    <t>No. de jornadas de socialización y/o sensibilización sobre la PPMyEG realizadas / No. de socialización y/o sensibilización sobre la PPMyEG   programadas*100</t>
  </si>
  <si>
    <t xml:space="preserve"> 100% de las Jornadas de socialización y/o sensibilización sobre la PPMyEG realizadas
(50) jornadas</t>
  </si>
  <si>
    <t xml:space="preserve">Porcentaje de Jornadas de socialización y/o sensibilización sobre la PPASP realizadas </t>
  </si>
  <si>
    <t>No. de jornadas de socialización y/o sensibilización sobre la PPASP realizadas / No. de socialización y/o sensibilización sobre la PPASP   programadas *100</t>
  </si>
  <si>
    <t>100% Jornadas de socialización y/o sensibilización sobre la PPASP realizadas
(20) jornadas</t>
  </si>
  <si>
    <t>Porcentaje en el avance de Informes semestral de  seguimiento de la PPMyEG</t>
  </si>
  <si>
    <t>No. De informes de  seguimiento de la PPMyEG realizados /No. De informes programados *100</t>
  </si>
  <si>
    <t>100% de los Informes de  seguimiento de la PPMyEG realizados
(2 informes)</t>
  </si>
  <si>
    <t>Porcentaje de avance de Informes semestral de  seguimiento de la PPASP</t>
  </si>
  <si>
    <t>No. De informes de  seguimiento de la PPASP realizados / No. De informes programados *100</t>
  </si>
  <si>
    <t>100% Informes de  seguimiento de la PPASP realizados
(2 informes)</t>
  </si>
  <si>
    <t>Realizar una guía interna para la gestión de políticas en la SDMujer</t>
  </si>
  <si>
    <t>Porcentaje de avance de Guía interna de gestión de políticas pública</t>
  </si>
  <si>
    <t>No. De guías internas de gestión de política públicas / No. De guias programadas *100</t>
  </si>
  <si>
    <t>100% Guía interna de gestión de políticas 
(1 guía)</t>
  </si>
  <si>
    <t>1 Guía interna de gestión de políticas realizada</t>
  </si>
  <si>
    <t>.</t>
  </si>
  <si>
    <t xml:space="preserve">Para esta vigencia no se programaron avances. </t>
  </si>
  <si>
    <t>Actividad no programada para el periodo de reporte</t>
  </si>
  <si>
    <t>TRIM
I</t>
  </si>
  <si>
    <t>*Memorandos de entendimiento, convenios, contratos, acuerdos marco 
*Documentos técnicos intermedios y finales</t>
  </si>
  <si>
    <t>*Términos de referencia
*Documentos de evaluación y selección
*Contrato suscrito</t>
  </si>
  <si>
    <t xml:space="preserve">*Actas de sesión 
</t>
  </si>
  <si>
    <t>*Acta de entrega e ingreso a inventarios de la Secretaría</t>
  </si>
  <si>
    <t>*Actas mesas y/o reuniones intersectoriales POT / SIDICU
*Documentos técnicos</t>
  </si>
  <si>
    <t>*Reporte personas vinculadas a los servicios de las unidades móviles</t>
  </si>
  <si>
    <t xml:space="preserve">*Memorandos de entendimiento, convenios, contratos, acuerdos marco </t>
  </si>
  <si>
    <t xml:space="preserve">*Memorandos de entendimiento, convenios, contratos, acuerdos marco
*Documentos técnicos </t>
  </si>
  <si>
    <t>Nombre: Natalia Moreno Salamanca</t>
  </si>
  <si>
    <t>Nombre:  Diana María Parra Romero</t>
  </si>
  <si>
    <t xml:space="preserve">Cargo: Lideresa Técnica - Implementación Sistema Distrital de Cuidado </t>
  </si>
  <si>
    <t>Cargo: Subsecretaria Políticas de Igualdad</t>
  </si>
  <si>
    <t>En el primer trimestre de 2021, se respondieron 96 peticiones, en especial  peticiones de Concejales y congresitas, entes de control y solicitud de información de particulares.</t>
  </si>
  <si>
    <t>ninguno</t>
  </si>
  <si>
    <t>En el primer trimestre del año, se dio concepto a 19 proyectos de acuerdo, 2 proyectos de ley y 1 proyecto de decreto .</t>
  </si>
  <si>
    <t>En el primer trimestre, no  se recibieron demandas contra la entidad. Sin embargo se realiza seguimiento a los  procesos de la jurisdicción  administrativa en los que la Sdmujer actúa como sujeto procesal. Asimismo se  respondieron y tramitaron 13 Acciones de Tutela  de las cuales en su gran mayoria fue por vinculación a la SDMujer  por temas realacionados con mujeres y no necesariamente con las funciones de la entidad.</t>
  </si>
  <si>
    <t>En el primer trimestre no se allegaron procesos disciplianrios en segunda instancia por ende no se profirieron decisiones en segunda instancia de los proceso disciplinarios que adelanta la entidad.</t>
  </si>
  <si>
    <t>Se respondieron  las 16 solicitudes por control político referentes a proposiciones del Concejo de Bogotá remitidas a la entidad.</t>
  </si>
  <si>
    <t xml:space="preserve">En el primer trimestre la Oficina Asesora Jurídica asistió a un total de 21  Comités, de la siguiente manera: 13 Comites ordinarios virtuales realizados por la plataforma teams y 8 Comites extraordinarios virtuales consistentes en analizar casos a traves de la herramienta simisional. En total se estudiaron y presentaron 37 casos en el primer trimestre.  </t>
  </si>
  <si>
    <t xml:space="preserve">En el primer trimestre se realizaron 6 sesiones ordinarias del Comité de Conciliación, conforme a las 2 sesiones planeadas por mes. </t>
  </si>
  <si>
    <r>
      <t xml:space="preserve">Desarrollar procesos de información y sensibilización </t>
    </r>
    <r>
      <rPr>
        <b/>
        <sz val="10"/>
        <rFont val="Arial"/>
        <family val="2"/>
      </rPr>
      <t>en derechos</t>
    </r>
    <r>
      <rPr>
        <sz val="10"/>
        <rFont val="Arial"/>
        <family val="2"/>
      </rPr>
      <t xml:space="preserve"> en el marco de la Política Pública de Mujeres y Equidad de Género. </t>
    </r>
  </si>
  <si>
    <r>
      <t>Brindar 7509</t>
    </r>
    <r>
      <rPr>
        <sz val="10"/>
        <color indexed="10"/>
        <rFont val="Arial"/>
        <family val="2"/>
      </rPr>
      <t xml:space="preserve"> </t>
    </r>
    <r>
      <rPr>
        <sz val="10"/>
        <rFont val="Arial"/>
        <family val="2"/>
      </rPr>
      <t>orientaciones y acompañamientos psicosociales a  a través del modelo de operación CIOM</t>
    </r>
  </si>
  <si>
    <r>
      <t>implementar la estrategia de abordaje territorial</t>
    </r>
    <r>
      <rPr>
        <i/>
        <sz val="10"/>
        <rFont val="Arial"/>
        <family val="2"/>
      </rPr>
      <t xml:space="preserve"> Contigo en tu barrio </t>
    </r>
  </si>
  <si>
    <t>María Fernanda Jaramillo Jiménez</t>
  </si>
  <si>
    <t>(__x_)Seguimiento:</t>
  </si>
  <si>
    <t>Profesional Universitario grado 15 Dirección de Territorialización de Derechos y Participación</t>
  </si>
  <si>
    <t>PROMOCIÓN DEL ACCESO A LA JUSTICIA PARA MUJERES</t>
  </si>
  <si>
    <t>Sensibilizaciones de género, justicia y derecho de las mujeres</t>
  </si>
  <si>
    <t xml:space="preserve">(__) Formulación: 
</t>
  </si>
  <si>
    <t>(X)Seguimiento: 
12-04-2021</t>
  </si>
  <si>
    <r>
      <t xml:space="preserve">Cargo: </t>
    </r>
    <r>
      <rPr>
        <sz val="10"/>
        <rFont val="Times New Roman"/>
        <family val="1"/>
      </rPr>
      <t xml:space="preserve">Responsable del proceso </t>
    </r>
  </si>
  <si>
    <t xml:space="preserve">(N° jornadas  ejecutadas / N° jornada programadas) </t>
  </si>
  <si>
    <t xml:space="preserve">(___) Formulación: </t>
  </si>
  <si>
    <t>Nombre: Diana Gómez Rojas</t>
  </si>
  <si>
    <t>(_X_)Seguimiento:</t>
  </si>
  <si>
    <t>Cargo: Contratista</t>
  </si>
  <si>
    <t>Informe  trimestral de fortalecimiento de liderazgos para  participación y la representación política en Bogotá a través de bancadas de mujeres de las JAL.</t>
  </si>
  <si>
    <t xml:space="preserve">Convocar y brindar asistencia técnica a la Mesa Multipartidaria de género en el Distrito Capital </t>
  </si>
  <si>
    <t xml:space="preserve">No. de documento de asistencia técnica a la Mesa Multipartidaria de género </t>
  </si>
  <si>
    <t>Para este trimestro no se programaron acciones que contribuyan al avance</t>
  </si>
  <si>
    <t>Durante  el segundo trimestre se llevó a cabo el seguimiento y reporte de los POA y planes de acción de los proyectos de inversión de la entidad.</t>
  </si>
  <si>
    <t>Se avanzó en la elaboración del seguimiento del PEI, correspondinete al primer semestre de 2021, que será presentado en Comité de MIPG.</t>
  </si>
  <si>
    <t>Esta actividad se encuentra programada para el segundo semestre de 2021. A la espera de la programación de la SDH</t>
  </si>
  <si>
    <r>
      <t xml:space="preserve">Nombre: </t>
    </r>
    <r>
      <rPr>
        <sz val="11"/>
        <rFont val="Times New Roman"/>
        <family val="1"/>
      </rPr>
      <t>Ivonne Sanchez Perea</t>
    </r>
  </si>
  <si>
    <r>
      <t xml:space="preserve">Nombre: </t>
    </r>
    <r>
      <rPr>
        <sz val="11"/>
        <rFont val="Times New Roman"/>
        <family val="1"/>
      </rPr>
      <t>Sandra Catalina Campos</t>
    </r>
  </si>
  <si>
    <r>
      <t>(_</t>
    </r>
    <r>
      <rPr>
        <b/>
        <u/>
        <sz val="11"/>
        <rFont val="Times New Roman"/>
        <family val="1"/>
      </rPr>
      <t>x</t>
    </r>
    <r>
      <rPr>
        <b/>
        <sz val="11"/>
        <rFont val="Times New Roman"/>
        <family val="1"/>
      </rPr>
      <t>_)Seguimiento:</t>
    </r>
  </si>
  <si>
    <r>
      <t xml:space="preserve">Cargo: </t>
    </r>
    <r>
      <rPr>
        <sz val="11"/>
        <rFont val="Times New Roman"/>
        <family val="1"/>
      </rPr>
      <t>Profesional OAP / Contratista OAP</t>
    </r>
  </si>
  <si>
    <r>
      <t xml:space="preserve">Cargo: </t>
    </r>
    <r>
      <rPr>
        <sz val="11"/>
        <rFont val="Times New Roman"/>
        <family val="1"/>
      </rPr>
      <t>Responsable del proceso de Direccionamiento Estratégico</t>
    </r>
  </si>
  <si>
    <t>COMUNICACIÓN ESTRATÉGICA</t>
  </si>
  <si>
    <t>Desarrollar y fortalecer las estrategias de divulgación pedagógica y de transformación cultural sobre los derechos de las mujeres y la información sobre la oferta de servicios de la SDMujer, en Bogotá.</t>
  </si>
  <si>
    <t>Producir 4 estrategias de comunicaciones con enfoque de género y de derechos, para la transformación cultural y el cambio social</t>
  </si>
  <si>
    <t xml:space="preserve">Página web, Facebok, Twitter e instagram de la Entidad. 
Revisiones previas a las publicaciones, para emitirlas de acuerdo con  lo establecido por la Ley 1712 de 2014, en un lenguaje comprensible a la ciudadanía </t>
  </si>
  <si>
    <r>
      <t xml:space="preserve">El proceso Comunicación Estratégica concentra su trabajo en el diseño y ejecución de expresiones gráficas de carácter informativo, pedagógico, permeadas por la categoría de género, de forma que los discursos y contenidos emitidos, las temáticas seleccionadas, las representaciones narrativas y audiovisuales que se construyen representen a las mujeres desde la diversidad y a las nuevas masculinidades en todos los ámbitos de la sociedad.
Esta metodología busca promover el conocimiento y apropiación del Plan de Igualdad de Oportunidades para la Equidad de Género en Bogotá; motivar y reconocer la acción de la sociedad civil en la garantía de los derechos de las mujeres; traducir contenidos y reflexiones en lenguaje sencillo para que sea apropiado por la ciudadanía; desarrollar estrategias de comunicación para la transformación de prácticas, imaginarios y representaciones sociales y culturales que producen y reproducen los estereotipos sexistas y promover el uso del lenguaje incluyente.
Los mensajes son trasmitidos mediante los canales de comunicación de la entidad: página web, Facebook, Twitter.
Para el periodo comprendido entre abril y junio (segundo trimestre 2021), se registraron </t>
    </r>
    <r>
      <rPr>
        <b/>
        <u/>
        <sz val="10"/>
        <rFont val="Times New Roman"/>
        <family val="1"/>
      </rPr>
      <t>2.572 publicaciones en total.</t>
    </r>
    <r>
      <rPr>
        <sz val="10"/>
        <rFont val="Times New Roman"/>
        <family val="1"/>
      </rPr>
      <t xml:space="preserve"> Que de manera discriminada se representan así: 981 Publicaciones en Facebook, 1298 en Twitter, 270 en Instagram y 23 en portal WEB.  </t>
    </r>
  </si>
  <si>
    <r>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segundo trimestre de 2021,</t>
    </r>
    <r>
      <rPr>
        <b/>
        <u/>
        <sz val="10"/>
        <rFont val="Times New Roman"/>
        <family val="1"/>
      </rPr>
      <t xml:space="preserve"> se realizaron 116 notas</t>
    </r>
    <r>
      <rPr>
        <sz val="10"/>
        <rFont val="Times New Roman"/>
        <family val="1"/>
      </rPr>
      <t xml:space="preserve"> registradas por medios de comunicación masivos y/o alternativos sobre eventos, programas o proyectos de la SDMujer (no se incluyen algunas notas registradas a través de radio y televisión que ya han caducado en la web o algunas que no fueron subidas al portal).
     </t>
    </r>
  </si>
  <si>
    <r>
      <t xml:space="preserve">
Pensar la comunicación con perspectiva de género supone analizar y producir campañas de carácter informativo, pedagógico, permeadas por la categoría de género, de forma que los discursos y contenidos emitidos, las temáticas seleccionadas, las representaciones narrativas y audiovisuales que se construyen, la posición desde donde se emiten los discursos y el reconocimiento de la diversidad de quienes reciben la comunicación, reconozcan, hagan visibles, representen a las mujeres desde la diversidad, como sujetas políticas, ciudadanas y actoras fundamentales en todos los ámbitos de la sociedad.
Durante el segundo trimestre de 2021 se diseñaron y socializaron</t>
    </r>
    <r>
      <rPr>
        <b/>
        <u/>
        <sz val="10"/>
        <rFont val="Times New Roman"/>
        <family val="1"/>
      </rPr>
      <t xml:space="preserve"> 3 campañas</t>
    </r>
    <r>
      <rPr>
        <sz val="10"/>
        <rFont val="Times New Roman"/>
        <family val="1"/>
      </rPr>
      <t>:
• Espacio libre de acoso
• Violencias digitales
• Para las que marchan</t>
    </r>
  </si>
  <si>
    <t>Difundir a 15,000,000 ciudadanos y ciudadanas información sobre los derechos de las mujeres y oferta de servicios para su garantía en Bogotá, a través del desarrollo de campañas, formatos de comunicación y materiales de divulgación edu pedagógica.</t>
  </si>
  <si>
    <t>El cubrimiento periodístico tiene como fin generar información de calidad que le permita a los grupos de interés mantenerse informados, sobre las acciones realizadas por la SDMujer, en cumplimiento de su misionalidad. 
Esta actividad es desarrollada por todos los integrantes del equipo de comunicaciones y la metodología implementada se desarrolla en tres FASES:
I. Investigación: La Dirección Responsable del evento provee todos los insumos contextuales.
II. Cubrimiento: Se acompaña el evento y se producen los materiales acordados (entrevistas, fotografías, etc.) con la Asesora de Despacho, para socializar el evento a través de los diferentes medios de comunicación de la Entidad.
III. Archivo Digital: Organización del material producido para el respectivo almacenamiento digital, en la entidad.      
Durante el segundo trimestre de 2021, 68 eventos contaron con el cubrimiento y apoyo logístico por parte del proceso Comunicación Estratégica de la SDMujer.</t>
  </si>
  <si>
    <r>
      <t>Una de las grandes responsabilidades del proceso Comunicación Estratégica es tener expresiones gráficas de calidad, amigables y de impacto que logren transmitir los mensajes estratégicos priorizados por la Secretaría Distrital de la Mujer. 
Durante el segundo trimestre de 2021</t>
    </r>
    <r>
      <rPr>
        <b/>
        <u/>
        <sz val="10"/>
        <rFont val="Times New Roman"/>
        <family val="1"/>
      </rPr>
      <t xml:space="preserve"> se produjeron 799 piezas gráficas</t>
    </r>
    <r>
      <rPr>
        <sz val="10"/>
        <rFont val="Times New Roman"/>
        <family val="1"/>
      </rPr>
      <t xml:space="preserve">, que han servido como base para acompañar los mensajes, las publicaciones en Redes Sociales y todas las piezas impresas y digitales que han permitido una mejor promoción y visibilidad de la oferta de servicios de la SDMujer.  </t>
    </r>
  </si>
  <si>
    <r>
      <t xml:space="preserve">La producción audiovisual es el resultado de la combinación de diferentes necesidades, que para el tema que nos ocupa, sobre sale el interés de comunicar a nuestro público objetivo de una manera dinámica y concreta.
En la SDMujer, el contenido de las producciones se desarrolla (particularmente) sobre los derechos de las mujeres, cultura no sexista y oferta institucional. Durante el segundo trimestre de 2021 </t>
    </r>
    <r>
      <rPr>
        <b/>
        <u/>
        <sz val="10"/>
        <rFont val="Times New Roman"/>
        <family val="1"/>
      </rPr>
      <t>se realizaron 39 videos.</t>
    </r>
    <r>
      <rPr>
        <sz val="10"/>
        <rFont val="Times New Roman"/>
        <family val="1"/>
      </rPr>
      <t xml:space="preserve">
</t>
    </r>
  </si>
  <si>
    <r>
      <t>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envío de correos masivos, actualizaciones de Wall paper y acompañamientos en los eventos de despacho y talento humano. 
La difusión de las acciones, la claridad en los procesos y la visibilización de las acciones adelantadas por cada área son otra forma de fortalecer el impacto misional que tiene la SDMujer.
El reporte para el segundo trimestre 2021 corresponde a:</t>
    </r>
    <r>
      <rPr>
        <b/>
        <u/>
        <sz val="10"/>
        <rFont val="Times New Roman"/>
        <family val="1"/>
      </rPr>
      <t xml:space="preserve"> 21 Boletinas Informativas y 9 correos masivos</t>
    </r>
    <r>
      <rPr>
        <sz val="10"/>
        <rFont val="Times New Roman"/>
        <family val="1"/>
      </rPr>
      <t xml:space="preserve">.  No se realizaron actualizaciones en intranet, ni en wallpapers y tampoco se cubrieron eventos internos.
</t>
    </r>
  </si>
  <si>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para el caso de la SDMujer, será la Dirección de Territorialización de Derechos y Participación la responsable de liderar la realización de estos espacios, los cuales se desarrollarán durante el segundo semestre .
Durante el segundo trimestre de 2021, la entidad no desarrolló “Diálogos Ciudadanos”.  </t>
  </si>
  <si>
    <r>
      <t xml:space="preserve">Dentro de sus compromisos, el proceso Comunicación Estratégica debe realizar publicaciones a través de los canales internos y externos, socializando con la comunidad interna y la ciudadanía (respectivamente) la existencia del Botón de Transparencia y Acceso a la información Pública, que de manera permanente está en el portal WEB institucional </t>
    </r>
    <r>
      <rPr>
        <u/>
        <sz val="10"/>
        <color indexed="49"/>
        <rFont val="Times New Roman"/>
        <family val="1"/>
      </rPr>
      <t xml:space="preserve">http://www.sdmujer.gov.co </t>
    </r>
    <r>
      <rPr>
        <sz val="10"/>
        <rFont val="Times New Roman"/>
        <family val="1"/>
      </rPr>
      <t xml:space="preserve"> 
En consecuencia, durante el segundo trimestre de 2021, s</t>
    </r>
    <r>
      <rPr>
        <b/>
        <u/>
        <sz val="10"/>
        <rFont val="Times New Roman"/>
        <family val="1"/>
      </rPr>
      <t xml:space="preserve">e publicó el botón en el header superior con acceso directo re direccionando a la URL de la sección de Menú de “Transparencia y Acceso a la información pública” </t>
    </r>
    <r>
      <rPr>
        <u/>
        <sz val="10"/>
        <color indexed="49"/>
        <rFont val="Times New Roman"/>
        <family val="1"/>
      </rPr>
      <t>http://www.sdmujer.gov.co/content/transparencia-y-acceso-la-informaci%C3%B3n-publica-0</t>
    </r>
    <r>
      <rPr>
        <sz val="10"/>
        <rFont val="Times New Roman"/>
        <family val="1"/>
      </rPr>
      <t xml:space="preserve"> , este botón esta de forma permanente y siempre visible para las usuarias del portal web.
De igual modo, en</t>
    </r>
    <r>
      <rPr>
        <b/>
        <u/>
        <sz val="10"/>
        <rFont val="Times New Roman"/>
        <family val="1"/>
      </rPr>
      <t xml:space="preserve"> 10 Boletinas Institucionales (4 en abril, 4 en mayo y 2 en junio)</t>
    </r>
    <r>
      <rPr>
        <sz val="10"/>
        <rFont val="Times New Roman"/>
        <family val="1"/>
      </rPr>
      <t xml:space="preserve"> se promueve entre la comunidad interna, la revisión de esta herramienta en el sitio web.
También, en las redes sociales se realizaron </t>
    </r>
    <r>
      <rPr>
        <b/>
        <u/>
        <sz val="10"/>
        <rFont val="Times New Roman"/>
        <family val="1"/>
      </rPr>
      <t>16 publicaciones</t>
    </r>
    <r>
      <rPr>
        <sz val="10"/>
        <rFont val="Times New Roman"/>
        <family val="1"/>
      </rPr>
      <t xml:space="preserve"> (Twitter 6, Facebook 6, Instagram 4)   socializando esta política.</t>
    </r>
  </si>
  <si>
    <t>Personas alcanzadas a través de  canales digitales</t>
  </si>
  <si>
    <r>
      <t xml:space="preserve">La estrategia de comunicaciones siguiendo la lógica de la relación comunicación y participación, entiende que en la medida que los canales, procesos y criterios sean aceptados por la ciudadanía, ésta se hará parte de los procesos institucionales orientados a la promoción de la participación ciudadana como garantía de sus derechos.  Por lo cual, las redes sociales y la comunicación digital adquieren protagonismo. 
En consecuencia, durante el segundo trimestre de 2021 las redes reportan </t>
    </r>
    <r>
      <rPr>
        <b/>
        <u/>
        <sz val="10"/>
        <rFont val="Times New Roman"/>
        <family val="1"/>
      </rPr>
      <t>72.042 seguidores</t>
    </r>
    <r>
      <rPr>
        <sz val="10"/>
        <rFont val="Times New Roman"/>
        <family val="1"/>
      </rPr>
      <t xml:space="preserve"> distribuidos así: Facebook 31.743, en Twitter 26.219 e Instagram 14.080.</t>
    </r>
  </si>
  <si>
    <t>(_X_) Formulación: 17_enero_2021</t>
  </si>
  <si>
    <t>Nombre: Sandra Catalina Campos Romero</t>
  </si>
  <si>
    <t>Lideresa Tecnica</t>
  </si>
  <si>
    <r>
      <t xml:space="preserve">Cargo: </t>
    </r>
    <r>
      <rPr>
        <sz val="10"/>
        <rFont val="Times New Roman"/>
        <family val="1"/>
      </rPr>
      <t>Asesora de Despacho</t>
    </r>
  </si>
  <si>
    <t>PLANEACIÓN Y GESTIÓN</t>
  </si>
  <si>
    <t>Ejecutar el Plan de Sostenibilidad y Mantenimiento del MIPG</t>
  </si>
  <si>
    <t>% de ejecución de los Planes de mejora FURAG</t>
  </si>
  <si>
    <r>
      <rPr>
        <sz val="10"/>
        <rFont val="Times New Roman"/>
        <family val="1"/>
      </rPr>
      <t>((No acciones ejecutadas / No. de acciones totales)</t>
    </r>
    <r>
      <rPr>
        <sz val="10"/>
        <color indexed="8"/>
        <rFont val="Times New Roman"/>
        <family val="1"/>
      </rPr>
      <t>*100) * peso porcentual del periodo</t>
    </r>
  </si>
  <si>
    <t>Avances en la implementación de los planes de mejora FURAG</t>
  </si>
  <si>
    <t>Durante el segundo trimestre del año se realizó seguimiento a los planes de mejora FURAG, se recibieron los resultados del Indice de Gestión FURAG 2020 - 97,2%.
Se inicia elabopración de planes de mejora FURAG 2021 con todas las lideresas de las políticas.
Se estan realizando los seguimientos a cumplimiento de los planes institucionales de MIPG
Se realizan los comités Institucionales de Gestión y Desempeño- MIPG, done se presentan avances y temas de aprobaciones necesarias para los procesos.
Se finaliza el plan de participación ciudadana y Rendición de cuentas para la entidad
Esta en proceso de actualización la matriz de publicacion del botón de transparencia</t>
  </si>
  <si>
    <t xml:space="preserve">En los diferentes planes de FURAG 2020 se han dado diferentes retrasos, debido a cambios en administración de Tecnología y terminación de plan de participación ciudadana y estrategía de rendición de cuentas que se presentará en proximo comité de MIPG.
</t>
  </si>
  <si>
    <t>Se tiene en el plan de mejora propuestas de acciones y reagendamientos por tema de capacidad.
Estos planes se estan unificando con los planes del 2021.</t>
  </si>
  <si>
    <t>Asesorar la formulación de planes de mejoramiento derivados de las auditorias internas y externas.</t>
  </si>
  <si>
    <t xml:space="preserve">
% de requerimientos gestionados</t>
  </si>
  <si>
    <t xml:space="preserve">((No Requerimientos atendidos / No. Total de requerimientos recibidos)*100) </t>
  </si>
  <si>
    <t xml:space="preserve">Correos electrónicos y/o evidencias de reuniones(actas) </t>
  </si>
  <si>
    <t>Durante el primer trimestre del año, se realizó seguimiento en la reunión de enlaces mensual. Se tienen 74 planes abiertos y en ejecucion de los cuales: 26 esta con un avance del 0%, l con avance del 50% y 47 con avance del 100%. 
Igualmente, se asesoro y envio correo al proceso de gestion financier, territorializacion y talento Humano
Toda la evidencia de los planes de Mejoramiento esta registrada en Kawak - Lucha</t>
  </si>
  <si>
    <r>
      <t xml:space="preserve">% de Actividades ejecutadas del Plan de Acción -PIGA </t>
    </r>
    <r>
      <rPr>
        <sz val="10"/>
        <color indexed="10"/>
        <rFont val="Times New Roman"/>
        <family val="1"/>
      </rPr>
      <t xml:space="preserve"> </t>
    </r>
  </si>
  <si>
    <t xml:space="preserve">Correos electrónicos y/o evidencias de reuniones, comunicaciones internas, externas y/o  Informes  </t>
  </si>
  <si>
    <t xml:space="preserve"> Se realiza seguimiento al acuerdo de corresponsabilidad No. 384 de 2018 con la asociación recicladora Puerta de Oro, se elaboraron campañas ambientales de sensibilización, se realizan entrenamientos sobre gestión integral de residuos a personal de las CIOM, se participo en las mesas de trabajo citadas por Secretaría de Ambiente, se realizó la revisión e inclusión de criterios de sostenibilidad a los procesos de contratación aplicables, se consolidó la información de compras verdes de los años 2016-2020 para atender la auditoría de la Contraloría General de la República sobre el tema, se adelantan inspecciones a las diferentes sedes de la Emtidad, evidenciando el estado de las redes hidrosanitarias, implemetos eléctricos y cumplimiento de la normatividad en Publicidad Exterior Visual, se recibe la notificación de los registros de PEV de 8 sedes, se realiza la recolección de residuos RAEES y de posconsumo en la s diferentes sedes de la Entidad. Se participa en la RECICLATÓN programada por la Secretaría Distrital de Ambiente. Se revisa y avanza en la actualización de documentos relacionados con el PIGA.</t>
  </si>
  <si>
    <r>
      <t>Atender los</t>
    </r>
    <r>
      <rPr>
        <u/>
        <sz val="10"/>
        <rFont val="Times New Roman"/>
        <family val="1"/>
      </rPr>
      <t xml:space="preserve"> </t>
    </r>
    <r>
      <rPr>
        <sz val="10"/>
        <rFont val="Times New Roman"/>
        <family val="1"/>
      </rPr>
      <t>requerimientos de entes de control o entidades interesadas en el desarrollo del valor de lo público en las particularidades misionales de la Secretaría</t>
    </r>
  </si>
  <si>
    <t>% de requerimientos gestionados y respondidos</t>
  </si>
  <si>
    <t>Durante el segundo trimestre del año se atendió un requerimiento de la DASC sobre diligenciamiento SIDEAP procedimientos y actividades, requerimiento Control interno sobre Actas de MIPG, requerimiento de seguimiento PAAC por Contro Interno, apoyo en respuesta a requerimiento de diligenciamiento de matriz de secretaria jurídica distrital, requerimiento de avances en mapas de conocimiento, requerimiento sobre responsabilidades de PAAC por Subsecretaria de políticas de igualdad.</t>
  </si>
  <si>
    <t>Construir y socializar el Plan Anticorrupción y Atención a la Ciudadanía y desarrollar las acciones correspondientes a la Oficina Asesora de Planeación y hacer seguimiento al mismo.</t>
  </si>
  <si>
    <t xml:space="preserve">Correos electrónicos y/o evidencias de reuniones, publicaciones en la pagina y sus seguimientos </t>
  </si>
  <si>
    <t>Durante el segundo trimestre se realizaron las siguientes actividades:
En las mesas de trabajo de los enlaces se realiza seguimiento al plan anticorrupción para recordar los compromisos de cada responsable.
Se ha ajustado el plan de accion del PAAC quedando este en version 4 de acuerdo a los cambios expresados por los procesos en terminos de plazo y actividades.
Las actividades se cumplen de acuerdo con el PAAC publicado y aprobado, teniendo en cuenta que cuatrimestralmente la OAP y Control Interno hace seguimiento</t>
  </si>
  <si>
    <t>Asesorar a los procesos en la revisión y actualización de documentos de calidad (manuales, formatos, procedimientos, instructivos etc.)</t>
  </si>
  <si>
    <t xml:space="preserve">% de requerimientos para actualizar la documentacion </t>
  </si>
  <si>
    <t xml:space="preserve">(No. de requeimientos recibidos / No. de requerimientos recibidos) * 100  </t>
  </si>
  <si>
    <t xml:space="preserve">Informe del aplicativo LUCHA y
Correos electrónicos
</t>
  </si>
  <si>
    <t>Durante el segundo trimestre se realizó acompañamiento a los procesos para la actualización y cargue de los siguientes  documentos en el aplicativo LUCHA: Se actualizaron 11 procesos incluyendo (3 caracterizaciones, 8 procedimientos, 1 guía, 1 instructivo y 11 formatos), en el marco de actualización de Mapa de Procesos 2021 .
Toda la evidencia de la actualizacion de la documentacion esta registrada en Kawak - Lucha</t>
  </si>
  <si>
    <t>%  avance de formulación de la Guía metodologíca</t>
  </si>
  <si>
    <t>(No. de actividades desarrolladas/ No. de actividades programadas) * 100</t>
  </si>
  <si>
    <t>Correos electrónicos y/o evidencias de reuniones</t>
  </si>
  <si>
    <t xml:space="preserve">Los Productos a desarrolar son: Contexto Estratégico, Actualización de Política de Riesgos y Guia metodologica de Riesgos. Durante segundo trimestre se realizaron las calificaciones de los criterios del contexto estrátegico y su aprobacion por subsecretarias para culminar en la publicacion del mismo en el mes de JUNIO. se realiza la actualizaciónd de la politica de riesgos de la entidad pendiente para aprobación en comite de Control Interno en el mes de Julio En cuanto al manual de riesgos se encuentra en un desarrollo del 40%, se desarrollara como una guia metodologica para los enlaces y se contara con el apoyo de conjtrol interno para su revision.
</t>
  </si>
  <si>
    <t>Aplazamiento para recoger ejemplos del primer seguimiento cuatrimestral de los riesgos y el monitoreo ademas de cambios programados por el proveedor kawak</t>
  </si>
  <si>
    <t xml:space="preserve"> La guia metodologica se aplaza para mes de agosto de acuerdo a lo acordado con control interno.</t>
  </si>
  <si>
    <r>
      <t>Realizar la implementación de la Guia y Seguimiento</t>
    </r>
    <r>
      <rPr>
        <u/>
        <sz val="10"/>
        <rFont val="Times New Roman"/>
        <family val="1"/>
      </rPr>
      <t>s</t>
    </r>
    <r>
      <rPr>
        <sz val="10"/>
        <rFont val="Times New Roman"/>
        <family val="1"/>
      </rPr>
      <t xml:space="preserve"> de los riesgos programados</t>
    </r>
  </si>
  <si>
    <t>Correos electrónicos y/o evidencias de reuniones (4 seguimientos)</t>
  </si>
  <si>
    <t>Se realiza con éxito el primer seguimiento cuatrimestral de los riesgos de la entidad en el mes de Abril, se realiza presentación general en reunión de Enlaces MIPG y reuniones indicifuales con los procesos de acuerdo a sus inquietudes y necesidades.</t>
  </si>
  <si>
    <t>&lt;</t>
  </si>
  <si>
    <t xml:space="preserve">
Monica De la cruz</t>
  </si>
  <si>
    <r>
      <t xml:space="preserve">Cargo: </t>
    </r>
    <r>
      <rPr>
        <sz val="10"/>
        <rFont val="Times New Roman"/>
        <family val="1"/>
      </rPr>
      <t>Jefa Odficina Asesora de Planeación</t>
    </r>
  </si>
  <si>
    <t>GESTIÓN DEL CONOCIMIENTO</t>
  </si>
  <si>
    <r>
      <t xml:space="preserve">Porcentaje de </t>
    </r>
    <r>
      <rPr>
        <sz val="10"/>
        <color indexed="8"/>
        <rFont val="Times New Roman"/>
        <family val="1"/>
      </rPr>
      <t xml:space="preserve">respuestas a los requerimientos </t>
    </r>
    <r>
      <rPr>
        <sz val="10"/>
        <rFont val="Times New Roman"/>
        <family val="1"/>
      </rPr>
      <t>que den cuenta de la información sobre la situación, posición y condición de las mujeres en el Distrito Capital respondidos</t>
    </r>
  </si>
  <si>
    <r>
      <t xml:space="preserve">(No. total de respuestas ofrecidas/ No. total de requerimientos recepcionados) * 100 </t>
    </r>
    <r>
      <rPr>
        <sz val="10"/>
        <color indexed="8"/>
        <rFont val="Times New Roman"/>
        <family val="1"/>
      </rPr>
      <t>* (peso porcentual del periodo</t>
    </r>
    <r>
      <rPr>
        <sz val="10"/>
        <color indexed="10"/>
        <rFont val="Times New Roman"/>
        <family val="1"/>
      </rPr>
      <t>)</t>
    </r>
  </si>
  <si>
    <r>
      <t xml:space="preserve">Durante la vigencia 2021, se dio respuesta a la totalidad de solicitudes recibidas, que corresponde a un total de ciento sesenta (160), brindando información relevante para la ciudadanía, academia y demás instituciones. 
El tipo de solicitudes recibidas se puede describir de la siguiente manera: 
Primer trimestre enero - marzo, un total de 75 solicitudes.
Segundo trimestre abril  - junio, un total de 85 solicitudes. 
a. 43 Derechos de petición (23 enero - marzo) (20 abril - junio)
b. 32 SDQS, (16 enero- marzo) (16 abril - junio) 
c. 35 solicitudes de información, (14 enero-marzo) (21 abril - junio)  
d. 22 proposiciones, (9 enero-marzo) (13 abril - junio)  
e. 16 informes, (7 enero-marzo) (9 abril - junio)  
g. 9 oficios entes de control (4 enero-marzo) (5 abril - junio)  
h. 3 alcances a información remitida previamente. (1 enero-marzo) (2 abril - junio)  
</t>
    </r>
    <r>
      <rPr>
        <b/>
        <sz val="10"/>
        <rFont val="Times New Roman"/>
        <family val="1"/>
      </rPr>
      <t>Anexos actividad 1</t>
    </r>
    <r>
      <rPr>
        <sz val="10"/>
        <rFont val="Times New Roman"/>
        <family val="1"/>
      </rPr>
      <t xml:space="preserve">
1. I trimestre 2021. Matriz de respuestas detalladas; Proposiciones, PQR y demás solicitudes. 
2. II trimestre 2021. Matriz de respuestas detalladas; Proposiciones, PQR y demás solicitudes.</t>
    </r>
  </si>
  <si>
    <r>
      <t>Gesti</t>
    </r>
    <r>
      <rPr>
        <sz val="10"/>
        <color indexed="8"/>
        <rFont val="Times New Roman"/>
        <family val="1"/>
      </rPr>
      <t>onar</t>
    </r>
    <r>
      <rPr>
        <sz val="10"/>
        <rFont val="Times New Roman"/>
        <family val="1"/>
      </rPr>
      <t xml:space="preserve"> interinstitucionalmente con fuentes oficiales, para obtención de infomación que alimenta la bateria de indicadores sobre goce efectivo de derechos de las mujeres</t>
    </r>
  </si>
  <si>
    <r>
      <t xml:space="preserve">Durante la vigencia 2021, se han gestionado treinta y nueve (39) solicitud de información con el fin de alimentar la batería de indicadores del OMEG y los documentos sobre derechos de las mujeres aportados por el OMEG. Las solicitudes se realizaron a las siguientes entidades: 
Primer trimestre enero - marzo, un total de 20 solicitudes.
Segundo trimestre abril  - junio, un total de 19 solicitudes. 
</t>
    </r>
    <r>
      <rPr>
        <b/>
        <sz val="10"/>
        <rFont val="Times New Roman"/>
        <family val="1"/>
      </rPr>
      <t>Primer trimestre</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d. Fiscalía General de la Nación: información de denuncias sobre delito sexual, violencia intrafamiliar y lesiones personales. 
e. Departamento Administrativo del Servicio Civil Distrital: Nueva solicitud de bases de datos por sexo al 31 de diciembre de 2020. 
</t>
    </r>
    <r>
      <rPr>
        <b/>
        <sz val="10"/>
        <rFont val="Times New Roman"/>
        <family val="1"/>
      </rPr>
      <t xml:space="preserve">Segundo Trimestre </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d. Cámara de Comercio de Bogotá: información sobre unidades productivas y participación de las mujeres en juntas directivas.
e. Bogotá Cómo Vamos: Solicitud de información de la Encuesta Virtual #miVozmiCiudad.
</t>
    </r>
    <r>
      <rPr>
        <b/>
        <sz val="10"/>
        <rFont val="Times New Roman"/>
        <family val="1"/>
      </rPr>
      <t>Anexos actividad 2</t>
    </r>
    <r>
      <rPr>
        <sz val="10"/>
        <rFont val="Times New Roman"/>
        <family val="1"/>
      </rPr>
      <t xml:space="preserve">
1. Soportes I trimestre enero - marzo
2. Soportes II trimestre abril - junio
</t>
    </r>
  </si>
  <si>
    <r>
      <t xml:space="preserve">Durante el primer trimestre de 2021, se han realizado siete (7) asistencias técnicas, que se describen a continuación:
Primer trimestre enero - marzo, un total de 3 asistencias.
Segundo trimestre abril  - junio, un total de 4 asistencias. 
</t>
    </r>
    <r>
      <rPr>
        <b/>
        <sz val="10"/>
        <rFont val="Times New Roman"/>
        <family val="1"/>
      </rPr>
      <t>Primer trimestre</t>
    </r>
    <r>
      <rPr>
        <sz val="10"/>
        <rFont val="Times New Roman"/>
        <family val="1"/>
      </rPr>
      <t xml:space="preserve">:
a. Sistema Distrital de Cuidado-SIDICU: Asistencia Técnica en la construcción de la línea de base y se desarrolló un anexo técnico que se encuentra en su versión preliminar.
b. Enfoque Diferencial -ACNUR: Asistencia técnica  en la investigación sobre violencias y situación de xenofobia que enfrentan mujeres refugiadas y migrantes en Bogotá.
c. Enfoque Diferencial: Asistencia técnica en la construcción de una propuesta de seguimiento a la Estrategia Distrital de Cuidado Menstrual
</t>
    </r>
    <r>
      <rPr>
        <b/>
        <sz val="10"/>
        <rFont val="Times New Roman"/>
        <family val="1"/>
      </rPr>
      <t>Segundo trimestre</t>
    </r>
    <r>
      <rPr>
        <sz val="10"/>
        <rFont val="Times New Roman"/>
        <family val="1"/>
      </rPr>
      <t xml:space="preserve">:
a. Capacitación funcionamiento OMEG: Se socializó a los equipos de la entidad la nueva plataforma del OMEG, y las caracteristicas de uso de la información.
b. Jornada fuente de informacíó SDP: Taller desarrollado en el marco de las orientaciones para la formulación de proyectos de inversión local, y el fortalecimiento de la caracterización demográfica.
c. Capacitación sobre pertinencia de las encuestas: Se realizó un taller con equipos de la entidad sobre las caracteristicas de una encuesta y en que casos hacer uso de ellas. 
d. Asistencia técnica a la Dirección de Enfoque Diferencial para el seguimiento a 6 estrategias: 1.  Educación Menstrual para el Autoconocimiento y Autocuidado. 2. Educación Flexible. 3. Transformación Cultural. 4. Capacidades Psicoemocionales. 5. Casa de Todas. 6. Empoderamiento a niñas, jóvenes y adolescentes.
</t>
    </r>
    <r>
      <rPr>
        <b/>
        <sz val="10"/>
        <rFont val="Times New Roman"/>
        <family val="1"/>
      </rPr>
      <t xml:space="preserve">
Anexos actividad 3
</t>
    </r>
    <r>
      <rPr>
        <sz val="10"/>
        <rFont val="Times New Roman"/>
        <family val="1"/>
      </rPr>
      <t xml:space="preserve">
1. Soportes I trimestre enero-marzo
2. Soportes II trimestre abril-junio
</t>
    </r>
  </si>
  <si>
    <t xml:space="preserve">Firma:                   </t>
  </si>
  <si>
    <t xml:space="preserve">ANDREA RAMIREZ PISCO
</t>
  </si>
  <si>
    <r>
      <t xml:space="preserve">Nombre: </t>
    </r>
    <r>
      <rPr>
        <b/>
        <sz val="11"/>
        <rFont val="Times New Roman"/>
        <family val="1"/>
      </rPr>
      <t>SANDRA CATALINA CAMPOS ROMER</t>
    </r>
  </si>
  <si>
    <t>(_X__)Seguimiento:6 de julio de 2021</t>
  </si>
  <si>
    <t>DIRECTORA GESTION DEL CONOCIMIENTO</t>
  </si>
  <si>
    <t>Esta actividad fue cumplida en el primer trimestre, con la aprobación del Plan de acciones afirmativas para mujeres en riesgo de feminicidio, sobrevivientes de tentativa de feminicidio y las víctimas indirectas del delito</t>
  </si>
  <si>
    <t xml:space="preserve">Dando seguimiento a la consolidación e implementación del Plan de acciones afirmativas para mujeres en riesgo de feminicidio, sobrevivientes de tentativa de feminicidio y las víctimas indirectas del delito, desde la Secretaría Distrital de la Mujer se realizaron reuniones de articulación con la Secretaría de Educación Distrital, Secretaría Distrital de Hábitat, la Secretaría Distrital de Salud y Transmilenio S.A. para establecer compromisos respecto al desarrollo de balance semestral de la implementación de las acciones a cargo de cada sector. 
Gracias a estos espacios técnicos, se recibió la propuesta de acciones consolidadas de los sectores de educación, salud y Transmilenio S.A, así como el primer balance de implementación del sector hábitat. 
Adicionalmente, y con el propósito de dinamizar la implementación de las acciones afirmativas, con el apoyo de los equipos de atención de la Subsecretaría de fortalecimiento de capacidades y oportunidades, se realizó un espacio de socialización de las mismas, en el que se definieron las necesidades de apoyo por parte de las profesionales que atienden a mujeres en el marco de la estrategia de prevención del feminicidio de la entidad. Como producto de los compromisos asumidos en dicha jornada, se avanzó en la consolidación de una base de datos con información de 128 niños, niñas y adolescentes, hijos e hijas de mujeres en riesgo de feminicidio con interés en vincularse, a través del programa Escuelas de mi barrio, a la práctica de diferentes modalidades deportivas ofertadas, como acción afirmativa, por el Instituto Distrital de Recreación y Deporte -IDRD-.
Asimismo, y desde el ejercicio de apoyo al sector educación, se proyectó oficio con justificación técnica frente a la necesidad de incluir criterios de priorización que favorezcan la inclusión de las mujeres víctimas de violencias en riesgo de feminicidio a la educación técnica, tecnológica y profesional.
Finalmente, en el trimestre reportado se consolidó balance preliminar frente a los avances en la implementación de acciones afirmativas articuladas con la secretaría Distrital de la Mujer. </t>
  </si>
  <si>
    <t xml:space="preserve">Se evidencian dificultades en la articulación con el sector seguridad, que no ha remitido propuesta definitiva de acciones afirmativas a implementar. </t>
  </si>
  <si>
    <t xml:space="preserve">Se definió la necesidad de remitir las solicitudes a través de la directora de la dependencia, para fortalecer la interlocución y garantizar la oportuna respuesta. </t>
  </si>
  <si>
    <t xml:space="preserve">De acuerdo con los compromisos de la primera sesión directiva de la Mesa de trabajo SOFIA, el 26 de abril de 2021 se desarrolló una reunión preparatoria del Segundo Comité Técnico con la Secretaría Distrital de Integración Social. Posteriormente, se desarrolló la sesión del Segundo Comité técnico el 13 de mayo de 2021, el cual se destinó para la definición de compromisos y avanzar en la implementación de la actividad consistente en “Desarrollar un diagnóstico del funcionamiento de las Comisarías de Familia en el Distrito Capital, en cumplimiento de la sentencia T-735 de 2017” del plan de acción 2021 de la mesa de trabajo del Sistema SOFIA.
En atención a los compromisos de esta sesión, se remitieron a las entidades los documentos para retroalimentación de la propuesta técnica de diagnóstico del funcionamiento de las comisarías de familia en Bogotá. </t>
  </si>
  <si>
    <t>Debido a retrasos en el cumplimiento de compromisos por parte de algunas entidades y que fueron acordados en comités técnicos ha sido necesario programar la sesión directiva para julio de 2021</t>
  </si>
  <si>
    <t>La sesión directiva de la mesa de trabajo del Sistema SOFIA está programada para desarrollarse en julio de 2021</t>
  </si>
  <si>
    <t>En las 5 IPS priorizadas: Kennedy, Meissen, San Rafael, Santa Clara y Suba se llevaron a cabo 10 estudios de caso, los cuales constituyen asistencias técnico legales encaminadas a evaluar la atención que se brinda a las mujeres víctimas de violencia que acuden a los servicios de urgencia, verificando el cumplimiento de los deberes legales que le asisten al sector salud. En dichos estudios de caso se realizó una valoración de la atención, lo que permitó identificar las fortalezas de cada IPS y formular acciones de mejora en aras de contribuir con el restablecimiento de los derechos de las mujeres víctimas de violencia basada en género. 
Adicionalmente, se llevaron a cabo 36 jornadas de sensibilizaciones y capacitaciones al personal de salud en temas como: derechos de las mujeres víctimas de violencias, objetivos de la estrategia intersectorial, violencias contra las mujeres, principalmente violencia feminicida y feminicidio, deber de debida diligencia, activación de rutas de acceso a la justicia e interrupción voluntaria del embarazo.</t>
  </si>
  <si>
    <t>No se presentaron retrasos para este periodo</t>
  </si>
  <si>
    <t xml:space="preserve">En el segundo trimestre del año se realizaron cinco (5) jornadas de sensibilización y socialización del Protocolo de Ingreso, Permanencia y Egreso de Casas Refugio. Estas sensibilizaciones fueron dirigidas a (i) servidoras del Equipo del Sistema SOFIA local de la Secretaría Distrital de la Mujer,  (ii)  servidoras y servidores de la Mesa Técnica del Consejo Local de Seguridad para las Mujeres de Rafael Uribe Uribe, (iii) servidoras y servidores del Centro Zonal de Ciudad Bolívar del Instituto Colombiano de Bienestar Familiar, (iv) servidoras de la Comisaría de Familia, Engativá 1 y (v) servidoras y servidores del equipo de la articulación Casa Refugio – IDARTES / CREA. 
Durante este trimestre se logró superar la meta propuesta de manera significativa, cumpliendo con el propósito de fortalecer la divulgación de la ruta y el Protocolo de ingreso a Estrategia de Casas Refugio y de contribuir con esto al posicionamiento de las diferentes modalidades de atención sobre las que está trabajando la estrategia. Además, de hacer un aporte respecto a la deconstrucción de algunos imaginarios y mitos asociados con la ubicación, el ingreso y la permanencia de las mujeres víctimas de violencias en las Casas Refugio.   </t>
  </si>
  <si>
    <t>En algunas de las convocatorias realizadas se esperaba la participación de un mayor número de personas con respecto a las que finalmente participaron de las jornadas, lo cual genera una barrera para la optimización de los recursos dipuestos para el cumplimiento de la meta.</t>
  </si>
  <si>
    <t xml:space="preserve">Se han desarrollado estrategias de fortalecimiento para la articulación de los espacios de socialización, con el fin de generar un mayor compromiso con la convocatoria y la asistencia de las personas participantes.   </t>
  </si>
  <si>
    <t>Durante el periodo reportado se realizaron 27 sesiones de los Consejos Locales de Seguridad para las Mujeres, 10 sesiones correspondientes a la primera sesión del año en las localidades de: Usaquén, Tunjuelito, Bosa, Kennedy, Fontibón, Suba, Teusaquillo, Rafael Uribe Uribe, Ciudad Bolívar y Sumapaz. Y 17 sesiones correspondientes a la segunda ronda en las localidades de: Chapinero, Santa Fe, Usme, San Cristóbal, Tunjuelito, Kennedy, Fontibón, Engativá, Barrios Unidos, Teusaquillo, Los Mártires, Antonio Nariño, Puente Aranda, La Candelaria, Rafael Uribe Uribe, Ciudad Bolívar y Sumapaz.  En las sesiones realizadas se ha logrado definir una agenda articulada con las Alcaldías Locales donde se han abordado las violencias contra las mujeres desde un enfoque de género, de derechos y diferencial, incorporando a la categoría de delitos de alto impacto a los delitos sexuales y la violencia intrafamiliar. Agenda 1ras sesiones: i. Revisar las cifras de violencias y delitos contra mujeres en los territorios, ii. Socializar las acciones realizadas en el marco del Plan de Seguridad para las Mujeres del 2020, iii. Establecer los acuerdos para la actualización y concertación de los Planes Locales de Seguridad para las Mujeres, y iv. Generar compromisos para el seguimiento a barreras de atención a casos de violencias. Agenda 2das sesiones: i. Revisión de cifras locales de violencias contra las mujeres, ii. Socialización ruta de prevención y protección a líderes y defensores de D.H, y ruta de atención en casos de violencia policial, iii. Revisión de casos de violencia policial contra mujeres y casos en riesgo de lideresas y defensoras de derechos humanos, y acuerdos para fortalecer la articulación con los PMU locales, iv. Revisión de barreras de casos del SAAT, v. Socialización del PLSM y definición de acciones débiles en su formulación, vi. Conmemoración 25N, y vii. Revisión de puntos que hacen parte de la agenda local. Beneficios: Se cuenta con un escenario (CLSM) y una herramienta (PLSM) para el abordaje de la seguridad y violencias contra las mujeres desde un enfoque de género, de derechos y diferencial, incorporando a la categoría de delitos de alto impacto a los delitos sexuales y la violencia intrafamiliar.</t>
  </si>
  <si>
    <t xml:space="preserve">No se presentan retrasos </t>
  </si>
  <si>
    <t>Durante el periodo reportado se desarrollaron 3 mesas técnicas internas y 20 externas para la concertación y actualización de los Planes Locales de Seguridad para las Mujeres, los cuales fueron consolidados en su primera versión en mayo. Con base en los aportes de las entidades miembros del Consejo y otros espacios de trabajo, se logró consolidar las versiones definitivas de los planes, donde se concertaron 330 actividades en las 20 localidades, en lógica de las líneas de acción y componentes diseñados para abordar las violencias en el espacio público, el espacio privado y la prevención del feminicidio. Así, los planes contienen los siguientes elementos: i. Identificación de hechos de violencias y situaciones de seguridad de las mujeres (necesidades), ii. Líneas de acción (espacio público, espacio privado y prevención feminicidio), iii. Estrategias y actividades (Prevención, Atención, Sanción), y iv. Responsables. Este ejercicio se articula con el proceso de formulación de los proyectos de inversión local que adelantan las Alcaldías Locales, así como también se articula con la Estrategia Territorial de Prevención de Violencias que se adelanta con el Consejo Distrital de Seguridad. De esta manera, se cuenta con un instrumento local de planeación que permite la transformación de las realidades que viven las mujeres en los territorios frente a seguridad, convivencia y hechos de violencia, a través de procesos de corresponsabilidad con entidades públicas y privadas y organizaciones sociales y comunitarias</t>
  </si>
  <si>
    <t>Durante el segundo trimestre del 2021, el equipo Duplas de Atención Psicosocial realizó atención por primera vez a 368 mujeres víctimas de violencias remitidas durante el mismo periodo por equipos como la Línea Púrpura Distrital, la Estrategia de Justicia de Género, la Estrategia de Hospitales, el Sistema Articulador de Alertas Tempranas -SAAT-, entre otros. Junto con las 368 mujeres atendidas por primera vez, se realizó seguimiento a 180 mujeres atendidas por las Duplas desde periodos anteriores. La atención psicosocial facilitada por las profesionales permitió durante el segundo trimestre facilitar espacios de conversaciones en los que las mujeres reconocieron los ciclos y tipos de violencia, los mecanismos de exigilidad de derechos y la capacidad individual, familiar e institucional de construir proyectos de vida libres de violencia.</t>
  </si>
  <si>
    <t>Para el segundo trimestre del año (abril a junio), se realizaron 6.706 atenciones efectivas a través de la Línea Púrpura Distrital "Mujeres que Escuchan Mujeres". Para el primer semestre, se realizaron un total de 13.923 atenciones efectivas.
Para el mes de abril, 585 corresponden a atenciones psicosociales y 202 a orientaciones socio jurídicas. En mayo se realizaron 603 atenciones psicosociales y 208 atenciones socio jurídicas, y en junio se realizaron 565 atenciones psicosociales y 290 atenciones sociojurídicas. 
Lo que da en total para el segundo trimestre del año (periodo abril a junio) 1.753 atenciones psicosociales y 700 atenciones sociojurídicas. Así mismo, un acumulado para el primer semestre del año de 3.709 atenciones psicosociales y 1.350 atenciones socio juridicas realizadas por el equipo de la Línea Púrpura Distrital  "Mujeres que Escuchan Mujeres".</t>
  </si>
  <si>
    <t>Durante el segundo trimestre del 2021, el equipo Duplas Psico Jurídicas de atención a mujeres víctimas de violencias en el espacio y el transporte público, realizó atención por primera vez a 112 mujeres víctimas de violencias remitidas durante el mismo periodo por el equipo de la Línea Púrpura Distrital y la integración de la LPD con la Línea de Emergencias 123 principalmente. La atención psico jurídica facilitada por las profesionales permitió visibilizar las violencias que tienen lugar en el transporte y espacio público, en los que se destacan principalmente hechos de acoso callejero y violencia sexual, así como hechos de abuso policial en el marco de las manifestaciones de los ultimos meses; la orientación socio jurídica proporcionada permitió que las mujeres reconocieran sus derechos y las figuras jurídicas que permiten la denuncia, asimismo la intervención psicosocial aportó al trámite de los impactos emocionales de las violencias.</t>
  </si>
  <si>
    <t>La atención efectiva a las mujeres remitidas depende de la posibilidad de entablar un primer contacto telefónico en el que las profesionales se presenten y ofrezcan el servicio, si este contacto no es posible, no se puede iniciar el proceso de atención psicosocial. Asimismo, los seguimientos efectivos (atenciones que se dan después del primer contacto) depende de la voluntad y corresponsabilidad de la mujer en el proceso, y de su respuesta cuando se le intenta contactar por medios telefónicos y virtuales.</t>
  </si>
  <si>
    <t>1. ÚLTIMO INFORME 2020: 
Avance III CAPITULO: Revisión y ajuste de los capítulos 1, 2 y 3 de los informes de asistencia técnica de los 15 sectores. Los informes de asistencia técnica incluyen: Caracterización: estructura general, normatividad que rige al sector en el marco de sus competencias, instancias internas y externas de articulación y coordinación lideradas por el sector. Mesas, Comités, espacios ampliados, instancias de participación ciudadana lideradas por el sector, marco normativo asociado a la transversalización del enfoque de género, perfil del sector y su relación con los derechos de las mujeres y la transversalización del enfoque de género, Resolución sectorial para la Equidad de Género, derechos de las mujeres y responsabilidad del sector en su garantía,  definición conceptual de transversalización en el sector, armonización del PDD y PPMyEG y directorio de personas referentes para la asistencia técnica en el sector administrativo. Acciones de asistencia técnica para la transversalización del enfoque de género:  Acciones adelantadas para la concertación y acciones concertadas con el sector administrativo. Acciones de asistencia técnica para la transversalización del enfoque de género primer trimestre: acciones de acompañamiento técnico para la transversalización del enfoque de género, acciones adelantadas para el monitoreo y entrega de informes de ejecución del trimestre.</t>
  </si>
  <si>
    <t>Se llevó a cabo sesión ordinaria de la CIM el 23 de febrero de 2021, en la cual se realizó balance de los 50 logros de transversalización 2020, invitación a los sectores a proponer logros de transversalización para el primer semestre de 2021, socialización del Decreto 332 de 2020 e información general de la Política Pública de Mujeres y Equidad de Género –CONPES D.C 14 de 2020, proponiendo espacios para la socialización de esta. Se realizó informe del primer trimestre de 2021. La segunda sesión ordinaria de la CIM, se encuentra programada para el 28 julio de 2021.</t>
  </si>
  <si>
    <t xml:space="preserve">Se desarrollaron seis (6) sesiones de la Unidad Técnica de Apoyo (UTA) de la Comisión Intersectorial de Mujeres en las fechas 04 y 18 de febrero de 2021, 18 de marzo de 2021, 15 de abril de 2021, 20 de mayo de 2021 y 17 de junio de 2021.  Durante la primera sesión, se socializó la normatividad que rige la CIM y Unidad Técnica de Apoyo UTA, se realizó presentación del reglamento interno de la CIM, se socializo el cronograma de sesiones 2021 CIM y UTA y se compartió el esquema del plan de acción CIM y UTA 2021. Durante la segunda sesión, se realizó presentación de plan de acción CIM y UTA 2021 y organización de la primera sesión CIM. Durante la tercera sesión, se realizó concertación de los instrumentos de la PPMyEG, socialización con respecto a los 50 logros de Transversalización y aprobación de plan de acción CIM y UTA 2021.  La cuarta sesión, fue realizada de manera asincrónica, durante esta, los delegados y las delegadas de los sectores y entidades adscritas, con apoyo de las profesionales de asistencia técnica para la transversalización del enfoque de género de la SD Mujer, revisaron la propuesta de concertación de los productos PIOEG y PSTG 2021 y generaron sugerencias de ajuste para su posterior aprobación.  Durante la quinta sesión, se brindaron pautas para el reporte de seguimiento a productos de PPMyEG  y Logros de Transversalización (Matriz plan de acción PPMYEG-CONPES DC, 14 2020, Matriz sectorial del PIOEG y PSTG y Matriz de logros de Transversalización de género 2021) y se socializaron los instrumentos de seguimiento para toma de decisiones CIM y UTA. Durante la sexta sesión, se realizó socialización del l Trazador Presupuestal para la Igualdad y la Equidad de Género, socialización del convenio macro entre la Alcaldía mayor y ONU Mujeres y se realizó la organización de la segunda sesión de la Comisión Intersectorial de Mujeres CIM. 
</t>
  </si>
  <si>
    <t xml:space="preserve">Trimestre I: Se avanzó en retroalimentación de los documentos 2020, se construyó estructura para su actualización, se identificó información cualitativa y cuantitativa para actualizar por cada derecho y se construyó cronograma de actualización de los documentos técnicos por derecho para 2021. 
Trimestre II: Se avanzó en actualización de los 3 primeros capítulos de los documentos técnicos por derecho para 2021: conceptualización del derecho, diagnóstico del derecho con información cualitativa y cuantitativa y acciones afirmativas según ajustes al PIOEG. </t>
  </si>
  <si>
    <t>Trimestre I: La DDDP y Oficina de Comunicaciones construyeron documento de sentido y piezas comunicativas 8M. Se elaboró metodología de sensibilización para la conmemoración 8M para servidoras y servidores públicos. Se participó en eventos virtuales de sensibilización con mesa de enfoque diferencial - mujeres víctimas y FENALDECO. Se avanzó en propuesta temas estratégicos para conmemoración día salud plena - 28 mayo. 
Trimestre II: Se realizó conmemoración día salud plena - 28 mayo: documento de sentido, bullets, piezas comunicativas, metodologías sensibilización derecho salud para CIOM y Casa de Todas, guiones para eventos virtuales conmemoración. Se realizó conmemoración día educación no sexista - 22 junio: documento de sentido, bullets, documento claves, piezas comunicativas, presentaciones y 2 eventos virtuales de conmemoración. Se avanzó en propuesta conmemoración día trabajo doméstico remunerado - 22 julio.</t>
  </si>
  <si>
    <r>
      <t xml:space="preserve">Teniendo en cuenta que el POA se aprobó por la Oficina Asesora de Planeación el 28 de enero de 2021, se presentan avances de los meses de febrero y marzo. </t>
    </r>
    <r>
      <rPr>
        <b/>
        <sz val="10"/>
        <rFont val="Times New Roman"/>
        <family val="1"/>
      </rPr>
      <t xml:space="preserve">1, 2 y 3. </t>
    </r>
    <r>
      <rPr>
        <sz val="10"/>
        <rFont val="Times New Roman"/>
        <family val="1"/>
      </rPr>
      <t xml:space="preserve">Dado que la asistencia técnica se enmarcará en el proceso de "Transversalización del enfoque de género y diferencial para mujeres", se avanzó en la elaboración de la caracterización de dicho proceso, en conjunto con la DDDP y la OAP, en 3 reuniones (09/02; 16/02; 17/02). </t>
    </r>
    <r>
      <rPr>
        <b/>
        <sz val="10"/>
        <rFont val="Times New Roman"/>
        <family val="1"/>
      </rPr>
      <t xml:space="preserve">4, 5, 6, 7 y 8. </t>
    </r>
    <r>
      <rPr>
        <sz val="10"/>
        <rFont val="Times New Roman"/>
        <family val="1"/>
      </rPr>
      <t xml:space="preserve">Se realizaron 5 reuniones internas de la DED para la revisión, complementación, realización de comentarios y recomendaciones al documento de avance presentado por la DDDP y convalidación de ajustes al mismo (10/02; 12/02; 17/02, 22/02; 03/03). La publicación en el Kawak de la versión final del proceso se realizó por parte de la OAP el 14 de marzo. </t>
    </r>
    <r>
      <rPr>
        <b/>
        <sz val="10"/>
        <rFont val="Times New Roman"/>
        <family val="1"/>
      </rPr>
      <t xml:space="preserve">9. </t>
    </r>
    <r>
      <rPr>
        <sz val="10"/>
        <rFont val="Times New Roman"/>
        <family val="1"/>
      </rPr>
      <t xml:space="preserve">El 15 de marzo se revisó esta versión así como otros insumos para avanzar en la formulación del procedimiento “Asistencia técnica a los sectores de la Administración Distrital y las localidades para la transversalización del enfoque diferencial”. </t>
    </r>
    <r>
      <rPr>
        <b/>
        <sz val="10"/>
        <rFont val="Times New Roman"/>
        <family val="1"/>
      </rPr>
      <t xml:space="preserve">10, 11, 12 y 13. </t>
    </r>
    <r>
      <rPr>
        <sz val="10"/>
        <rFont val="Times New Roman"/>
        <family val="1"/>
      </rPr>
      <t xml:space="preserve">Se revisó y ajustó el documento "Lineamientos para la implementación de la estrategia de transversalización de los enfoques de género y diferencial para mujeres en el Distrito Capital", en el marco de 4 reuniones internas (17/03; 19/03; 24/03 y 26/03). De acuerdo con lo anterior, se realizaron las actividades internas de alistamiento para la asistencia técnica previstas para este trimestre, así: febrero (7) y marzo (6). En total, 13 actividades sobre las 12 programadas.  
En el mes de abril se adelantaron las siguientes actividades: </t>
    </r>
    <r>
      <rPr>
        <b/>
        <sz val="10"/>
        <rFont val="Times New Roman"/>
        <family val="1"/>
      </rPr>
      <t xml:space="preserve">1 y 2. </t>
    </r>
    <r>
      <rPr>
        <sz val="10"/>
        <rFont val="Times New Roman"/>
        <family val="1"/>
      </rPr>
      <t xml:space="preserve">El 08 se preparó la intervención en el Comité Primario de la DED realizada el 09, donde se abordaron elementos de contexto del MIPG, se socializó el proceso “Transversalización del enfoque de género y diferencial para mujeres” y se presentó la propuesta de recolección de insumos para la elaboración del procedimiento “Asistencia técnica a los Sectores de la Administración Distrital y las localidades para la transversalización del enfoque diferencial”. </t>
    </r>
    <r>
      <rPr>
        <b/>
        <sz val="10"/>
        <rFont val="Times New Roman"/>
        <family val="1"/>
      </rPr>
      <t>3.</t>
    </r>
    <r>
      <rPr>
        <sz val="10"/>
        <rFont val="Times New Roman"/>
        <family val="1"/>
      </rPr>
      <t xml:space="preserve"> Se elaboró y socializó un formulario con 8 preguntas orientadoras para recolectar insumos con la DED (09). </t>
    </r>
    <r>
      <rPr>
        <b/>
        <sz val="10"/>
        <rFont val="Times New Roman"/>
        <family val="1"/>
      </rPr>
      <t xml:space="preserve">4 y 5. </t>
    </r>
    <r>
      <rPr>
        <sz val="10"/>
        <rFont val="Times New Roman"/>
        <family val="1"/>
      </rPr>
      <t xml:space="preserve">El 15 y 16 se consolidaron y analizaron los insumos aportados por la DED, con los cuales se elaboró el 19 y 20 la primera versión del procedimiento. </t>
    </r>
    <r>
      <rPr>
        <b/>
        <sz val="10"/>
        <rFont val="Times New Roman"/>
        <family val="1"/>
      </rPr>
      <t xml:space="preserve">6 y 7. </t>
    </r>
    <r>
      <rPr>
        <sz val="10"/>
        <rFont val="Times New Roman"/>
        <family val="1"/>
      </rPr>
      <t xml:space="preserve">Dicha versión se remitió para revisión de la directora de Enfoque Diferencial, quien envío sus comentarios el 28, con base en los cuales se elaboró una segunda versión, socializada con la DED el 30. </t>
    </r>
    <r>
      <rPr>
        <b/>
        <sz val="10"/>
        <rFont val="Times New Roman"/>
        <family val="1"/>
      </rPr>
      <t xml:space="preserve">8. </t>
    </r>
    <r>
      <rPr>
        <sz val="10"/>
        <rFont val="Times New Roman"/>
        <family val="1"/>
      </rPr>
      <t xml:space="preserve">El 28 se preparó esta jornada y se elaboró otro formulario para la recolección de los aportes de la DED frente a la propuesta del procedimiento (30).
En el mes de mayo se adelantaron las siguientes actividades: </t>
    </r>
    <r>
      <rPr>
        <b/>
        <sz val="10"/>
        <rFont val="Times New Roman"/>
        <family val="1"/>
      </rPr>
      <t>1.</t>
    </r>
    <r>
      <rPr>
        <sz val="10"/>
        <rFont val="Times New Roman"/>
        <family val="1"/>
      </rPr>
      <t xml:space="preserve"> El 04 se consolidaron y presentaron los aportes de la DED frente a la segunda versión del procedimiento “Asistencia técnica a los Sectores de la Administración Distrital y las localidades para la transversalización del enfoque diferencial” socializado el 30 de abril. </t>
    </r>
    <r>
      <rPr>
        <b/>
        <sz val="10"/>
        <rFont val="Times New Roman"/>
        <family val="1"/>
      </rPr>
      <t>2 y 3.</t>
    </r>
    <r>
      <rPr>
        <sz val="10"/>
        <rFont val="Times New Roman"/>
        <family val="1"/>
      </rPr>
      <t xml:space="preserve"> El 14 se elaboró la tercera versión del procedimiento con base en los aportes de la DED, la cual fue retroalimentada por la directora, para la emisión de una cuarta versión en esta misma fecha. </t>
    </r>
    <r>
      <rPr>
        <b/>
        <sz val="10"/>
        <rFont val="Times New Roman"/>
        <family val="1"/>
      </rPr>
      <t>4 y 5.</t>
    </r>
    <r>
      <rPr>
        <sz val="10"/>
        <rFont val="Times New Roman"/>
        <family val="1"/>
      </rPr>
      <t xml:space="preserve"> Esta se presentó a la DED el 21 y con los aportes realizados se elaboró la quinta versión en la misma fecha.</t>
    </r>
    <r>
      <rPr>
        <b/>
        <sz val="10"/>
        <rFont val="Times New Roman"/>
        <family val="1"/>
      </rPr>
      <t xml:space="preserve"> 6.</t>
    </r>
    <r>
      <rPr>
        <sz val="10"/>
        <rFont val="Times New Roman"/>
        <family val="1"/>
      </rPr>
      <t xml:space="preserve"> Se realizó un mapeo de las acciones adelantadas y compromisos establecidos por la DED, en el marco del proyecto de inversión 7671, la meta sectorial del PDD 2020-2024, el PAD, los PIAA y las políticas públicas (06, 07, 20 y 26), que permitió el reconocimiento de Sectores para la implementación del procedimiento y los lineamientos.
En el mes de junio se adelantaron las siguientes actividades: </t>
    </r>
    <r>
      <rPr>
        <b/>
        <sz val="10"/>
        <rFont val="Times New Roman"/>
        <family val="1"/>
      </rPr>
      <t>1.</t>
    </r>
    <r>
      <rPr>
        <sz val="10"/>
        <rFont val="Times New Roman"/>
        <family val="1"/>
      </rPr>
      <t xml:space="preserve"> El 02 se socializó la quinta versión del procedimiento “Asistencia técnica a los Sectores de la Administración Distrital y las localidades para la transversalización del enfoque diferencial” a la OAP. </t>
    </r>
    <r>
      <rPr>
        <b/>
        <sz val="10"/>
        <rFont val="Times New Roman"/>
        <family val="1"/>
      </rPr>
      <t>2.</t>
    </r>
    <r>
      <rPr>
        <sz val="10"/>
        <rFont val="Times New Roman"/>
        <family val="1"/>
      </rPr>
      <t xml:space="preserve"> El 03 se ajustó y envío la versión final, la cual fue publicada en el SIG-Kawak el 11. </t>
    </r>
    <r>
      <rPr>
        <b/>
        <sz val="10"/>
        <rFont val="Times New Roman"/>
        <family val="1"/>
      </rPr>
      <t>3, 4 y 5</t>
    </r>
    <r>
      <rPr>
        <sz val="10"/>
        <rFont val="Times New Roman"/>
        <family val="1"/>
      </rPr>
      <t xml:space="preserve">. Se elaboraron 4 formatos asociados al procedimiento (primera versión: 04, 09 y 10 y segunda versión: 25), los cuales se socializaron y convalidaron con la DED (18). Esta pendiente su aprobación por parte de la directora para presentarlos a la OAP. </t>
    </r>
    <r>
      <rPr>
        <b/>
        <sz val="10"/>
        <rFont val="Times New Roman"/>
        <family val="1"/>
      </rPr>
      <t>6.</t>
    </r>
    <r>
      <rPr>
        <sz val="10"/>
        <rFont val="Times New Roman"/>
        <family val="1"/>
      </rPr>
      <t xml:space="preserve"> En el marco del mapeo adelantado con la DED, se consolidó un documento solicitado por la directora de Enfoque Diferencial, denominado: "Propuesta preliminar para avanzar en el cumplimiento de la meta sectorial 37 del PDD 2020-2021, la meta 1 del Proyecto de Inversión 7671 y el POA 2021", el cual fue enviado el 03. </t>
    </r>
    <r>
      <rPr>
        <b/>
        <sz val="10"/>
        <rFont val="Times New Roman"/>
        <family val="1"/>
      </rPr>
      <t xml:space="preserve">7. </t>
    </r>
    <r>
      <rPr>
        <sz val="10"/>
        <rFont val="Times New Roman"/>
        <family val="1"/>
      </rPr>
      <t xml:space="preserve">Esta propuesta se socializó y convalidó con la DED en Comité Primario (11) y la directora (22). Se ajustó y envío la propuesta (23) con base en los aportes realizados en estas reuniones. Se adelantaron las siguientes actividades para avanzar en la implementación del procedimiento con los Sectores de la Administración Distrital: </t>
    </r>
    <r>
      <rPr>
        <b/>
        <sz val="10"/>
        <rFont val="Times New Roman"/>
        <family val="1"/>
      </rPr>
      <t>8.</t>
    </r>
    <r>
      <rPr>
        <sz val="10"/>
        <rFont val="Times New Roman"/>
        <family val="1"/>
      </rPr>
      <t xml:space="preserve"> Sector Integración Social. Se realizó una reunión entre la DED y la profesional responsable de la DDDP de la SDMujer (18) para identificar las acciones del proyecto de inversión 7671 que se están adelantando con la SDIS. </t>
    </r>
    <r>
      <rPr>
        <b/>
        <sz val="10"/>
        <rFont val="Times New Roman"/>
        <family val="1"/>
      </rPr>
      <t>9 y 10.</t>
    </r>
    <r>
      <rPr>
        <sz val="10"/>
        <rFont val="Times New Roman"/>
        <family val="1"/>
      </rPr>
      <t xml:space="preserve"> Sector Seguridad, Convivencia y Justicia. Se realizó una reunión preparatoria al interior de la DED (21) y otra reunión con la Dirección de Acceso a la Justicia de la SDSCJ (21), en la que se acordó avanzar en la implementación del procedimiento. </t>
    </r>
    <r>
      <rPr>
        <b/>
        <sz val="10"/>
        <rFont val="Times New Roman"/>
        <family val="1"/>
      </rPr>
      <t>11, 12 y 13</t>
    </r>
    <r>
      <rPr>
        <sz val="10"/>
        <rFont val="Times New Roman"/>
        <family val="1"/>
      </rPr>
      <t xml:space="preserve">. Sector Planeación. Se realizó una reunión con una profesional del equipo de reformulación de la Política Pública de Ruralidad de la DAR (17) y otra con la directora y el equipo de esta dependencia (25), en la que se acordó avanzar en la implementación del procedimiento. Además, se realizó una reunión con la profesional responsable de la DDDP de la SDMujer para socializar los avances al respecto (25). </t>
    </r>
    <r>
      <rPr>
        <b/>
        <sz val="10"/>
        <rFont val="Times New Roman"/>
        <family val="1"/>
      </rPr>
      <t>14.</t>
    </r>
    <r>
      <rPr>
        <sz val="10"/>
        <rFont val="Times New Roman"/>
        <family val="1"/>
      </rPr>
      <t xml:space="preserve"> Sector Mujeres. Se realizó 1 reunión con la DTDP (29) y se estableció como compromiso la designación de una profesional de la DED para acordar acciones en el marco de la asistencia técnica a las localidades.   
De acuerdo con lo anterior, se realizaron las actividades internas de alistamiento para la asistencia técnica, previstas para el segundo trimestre, así: abril (8), mayo (6) y junio (14). En total, se realizaron 28 actividades entre abril y junio, sobre 12 programadas. </t>
    </r>
  </si>
  <si>
    <t xml:space="preserve">Está pendiente la publicación del documento de "Lineamientos para la implementación de la estrategia de transversalización de los enfoques de género y diferencial para las mujeres en el Distrito Capital". Este documento es uno de los insumos a considerar en la implementación del procedimiento.
</t>
  </si>
  <si>
    <t xml:space="preserve">Socializar el documento "Lineamientos para la implementación de la estrategia de transversalización de los enfoques de género y diferencial para las mujeres en el Distrito Capital", una vez se publique por la Subsecretaría de Políticas de Igualdad. </t>
  </si>
  <si>
    <t>Durante estos trimestres no se adelantaron actividades de asistencia técnica a los Sectores de la Administración Distrital priorizados.</t>
  </si>
  <si>
    <t>El procedimiento “Asistencia técnica a los Sectores de la Administración Distrital y las localidades para la transversalización del enfoque diferencial” fue publicado en el SIG-Kawaw el 11 de junio y al 30 de junio, los formatos asociados a su implementación se encuentran para aprobación y publicados para así iniciar la realización de las actividades de asistencia técnica.</t>
  </si>
  <si>
    <t xml:space="preserve">Se elaboraron seis (6) versiones del procedimiento  “Asistencia técnica a los Sectores de la Administración Distrital y las localidades para la transversalización del enfoque diferencial” para su aprobación y publicación por parte de la Oficina Asesora de Planeación.
Se elaboraron dos (2) versiones de los cuatro (4) formatos asociados al procedimiento.
Se adelantaron acercamientos con entidades y/o dependencias los siguientes Sectores: Seguridad, Convivencia y Justicia; Planeación y Mujeres. Además, se realizó una reunión intrainstitucional para identificar acciones que se están adelantando por parte de la SDMujer, con la Secretaría Distrital de Integración Social. </t>
  </si>
  <si>
    <t xml:space="preserve">(__) Actualización: </t>
  </si>
  <si>
    <t>(_X_)Seguimiento: 7 de julio de 2021</t>
  </si>
  <si>
    <t>De enero a junio se realizaron 54 jornadas de socialización sobre la PPMyEG, de los cuales 18 se han realizado en los COLMYG de Usaquén, Rafael Uribe,Teusaquillo, Santa Fe, Chapinero, Tunjuelito, Barrios Unidos, Puente Aranda, Antonio Nariño, Usme, Ciudad Bolívar, Suba, Kennedy, Fontibón, Bosa, Candelaria, Engativá y Los Mártires; 16 jornadas en los sectores y entidades distritales de la Personería de Bogotá, SDMujer, Movilidad, Gestión Pública, Gobierno, Desarrollo Económico, Hacienda, Integración Social, Cultura, Ambiente, Educación, Cuerpo Oficial de Bomberos y Empresa de Acueducto y Alcantarillado de Bogotá, Seguridad y Convivencia, Unidad Administrativa Especial de Servicios Públicos y el Instituto Distrital de Turismo; 2 jornadas en las JAL de Usaquén y Chapinero, 1 en la Mesa Coordinadora del Espacio Autónomo del CCM,1 en la CIM y 1 en la CIDPO, 1 con la Mesa Equidad de Género; 5 jornadas con equipos de la SDMujer, 6 con los sectores Distritales de Planeación, Seguridad y Convivencia, Desarrollo Económico, Gestión Jurídica, Hábitat y Salud; 1 con el equipo de Territorialización de la SDMujer; y, 2 en la UTA con los Consejos Operativos Locales de Política Social.</t>
  </si>
  <si>
    <t>El el primer semestre  se realizaron 13 jornadas de socialización de la PPASP de las cuales 3 jornadas se desarrollaron con personal de policía de la MEBOG, 1 con el equipo de Casa de Todas, 1 con Consultores de ACNUR, 1 con mujeres lideresas en Casa de Todas, 1 con el equipo de la DDDP de la SDMujer, 1 en la estación de policía de Barrios Unidos, 1 con el Comité de Lucha Contra la Trata de Personas en Bogotá D.C, 1 con mujeres transgénero en el CDC de Lourdes, de la localidad de Santa Fe, 1 con Empresa aseguradoras de planes de beneficios y 2 jornadas con personas que realizan ASP y población vinculada a contexto ASP</t>
  </si>
  <si>
    <t>Para la elaboración de informes se solicitó el reporte a los sectores vigencia 2020 y primer trimestre 2021. Se recibió el seguimiento 2020 de los sectores Cultura, Jurídica, Planeación, Gobierno, Movilidad, Hacienda, Hábitat, Educación, Integración Social, Gestión Pública, Seguridad y Mujeres y 2021 primer trimestre de los sectores Ambiente, Gobierno, Cultura, Planeación, Jurídica, Hábitat, Movilidad, Hacienda, Educación, Integración Social, Gestión Pública, Mujeres, Salud y Seguridad, los cuales cuentan con retroalimentación. Se realizó el diseño de los instrumentos de los productos PIOEG y PSTIG, con su instructivo, el cual fue socializado al equipo de asistencia técnica. Frente a PIOEG y PSTIG se revisó, validó y consolidó las propuestas de concertación, a la fecha los sectores Planeación, Hacienda, Ambiente, Gestión Pública, Gobierno, Movilidad, Cultura, Jurídica, Seguridad, Desarrollo Económico, Integración Social, Hábitat, Educación, Salud, han remitido su concertación. Con un reporte del primer trimestre de los sectores Gestión Pública, Ambiente, Gobierno, Jurídica, Movilidad, Hacienda y Hábitat, en proceso de retroalimentación. 
Es de precisar que el reporte de plan de acción - 2020 por parte de los sectores corresponsables fue recibido en el segundo trimestre, sin embargo como fue mencionado no todos los sectores han remitido su seguimiento consolidado, está pendiente el reporte de los sectores Desarrollo Económico, Salud y Hábitat. Está en proceso de consolidación y elaboración el informe de plan de acción de la PPMyEG - 2020</t>
  </si>
  <si>
    <t>Entrega inoportuna de los reportes de plan de acción - 2020 de la PPMyEG, insumo para la elaboración del informe</t>
  </si>
  <si>
    <t>Desde la DDDP se remitió oficio de solicitud de reportes a los sectores corresponsables, aspecto que permitió la remisión de información de algunos de estos.</t>
  </si>
  <si>
    <t xml:space="preserve">Se consolidó la matriz de seguimiento de la vigencia 2020 de la PPASP en el formato oficial de la Secretaría Distrital de Planeación. Se realizó la consolidación de la información y la retroalimentación de los 4 cortes de la vigencia 2020 (marzo, junio, septiembre y diciembre) de los reportes sectoriales de la PPASP, para los (13) sectores que tienen productos a cargo en la PPASP. Se desarrolló el balance y registro de trazabilidad de los reportes sectoriales de la PPASP para la vigencia 2020, con el fin de generar alertas tempranas sobre la información faltante. Se desarrolló la primera versión del capítulo de seguimiento del informe de la política para la vigencia 2020.
</t>
  </si>
  <si>
    <t>Durante el primer semestre de 2021, se consolido la primera versión del documento Guía Interna de Gestión de Políticas Públicas. “Estandarización de los procesos en las fases preparatoria, agenda pública, formulación, implementación y seguimiento de políticas públicas distritales por parte de las dependencias de la secretaria de la Mujer”, a través de la identificación de procedimientos asociados a las dependencias de la SDMujer, y a la información suministrada por el sector planeación a traves de las guías establecidas, para el ciclo de política pública. Durante el segundo trimestre se incorporaron los ajustes solicitados para consolidar una segunda versión  del documento la cual está en proceso de revisión y aprobación.</t>
  </si>
  <si>
    <t>Se genera un retraso en el cumplimiento de la meta dado que está en curso el proceso de revisión, socialización con las áreas de la entidad y aprobación de la Guía</t>
  </si>
  <si>
    <t>Ajustar el cronograma para las fases de revisión, socialización y ajustes en los casos que sean necesarios para la aprobación de la Guía interna de Gestión de Políticas Públicas</t>
  </si>
  <si>
    <r>
      <t xml:space="preserve">Los procesos dedifusión, información y sensibilización que se desarrollan en las CIOM, desde el reconocimiento de las diferencias y diversidades, se configuran en un espacio de reflexión y apropiación en torno a los derechos de las mujeres, avanzando de esta manera en el empoderamiento y reconocimiento de los derechos de las mujeres de Bogotá. Durante la vigencia se ha  logrado vincular a 11288 mujeres a estos porcesos así: 4230 en el primer trimestre  y 7058 en el segundo trimestre. Se resalta que mayoritariamente los procesos realizados estuvieron en torno a un derecho a una Vida libre de Violencias promoviendo las reflexiones en torno a la deconstrucción de marcos de creencias y patrones instaurado culturalmente que tienden a naturalizar las violencias, ademas de visibilizar las rutas de atención, prevenir y promover  la denuncia de hechos de violencia,también es de resaltar la participación de las CIOM en la Estrategia de Prevención de violencias contra las mujeres, a través de la priorización de acciones como jornadas territoriales </t>
    </r>
    <r>
      <rPr>
        <i/>
        <sz val="9"/>
        <rFont val="Arial"/>
        <family val="2"/>
      </rPr>
      <t>Mujer, Contigo en tu Barrio y Contigo en tu Vereda</t>
    </r>
    <r>
      <rPr>
        <sz val="9"/>
        <rFont val="Arial"/>
        <family val="2"/>
      </rPr>
      <t xml:space="preserve">, en las localidades que han presentado altos indices de violencia contra las mujeres, ademas de reforzar la presencia institucional en las diferentes localidades con mayor afectación por el Estallido social que se viene presentando en la Bogotá, a través de participación en las diferentes ferias distritales y acompañada de estos procesos de empoderamiento  adelantadas en estos territorios, en respuesta a las demandas de la ciudadanía. 
</t>
    </r>
  </si>
  <si>
    <t xml:space="preserve">Es importante mencionar que durante el primer trimestre y dado las medidas adoptadas para mitigar la propagación del COVID 19, se han cancelado diferentes procesos de manera presecencial en las localidades. De otra parte, se hace necesario mencionar que que durante el I trimestre 3 profesionales que cumple el rol de referente y realizan estos procesos, renuncieron. </t>
  </si>
  <si>
    <t xml:space="preserve">Se realizará un acompañamiento cercano con los equipos de las CIOM, entre los cuales se tiene planeado, realizar un plan de trabajo por CIOM de manera mensual, que permita difundir previamente los procesos a desarrollar, apoyando  de esta manera el ejercicio de las convocatorias.Teniendo en cuenta lo anterior, durante el II trimestre se trabajó en el construcción de una matriz de las actividades a desarrollar que se encuentra publicada en la pagina web de la entidad, por el boton de transparencia (en calendario y eventos) apoyando de esta manera la convocatoria. Por otra parte, se avanzo en la contratación del rol profesional sociales que apoyaran también el desarrollo de estas acciones. </t>
  </si>
  <si>
    <t xml:space="preserve">Durante la vigencia se avanzo en la articulación con las demas dependencias del a Entidad a fin de establecer un proceso de difusión de los derechos de las mujeres. Sin embargo no se logró avanzar en el diseño de la estrategia, se tiene proyectado realizarlo en el III trimestre. </t>
  </si>
  <si>
    <r>
      <t xml:space="preserve">Durante la vigencia, se logró la contratación del equipo que apoyará el cumplimiento de esta meta y de esta manera se avanzó en la </t>
    </r>
    <r>
      <rPr>
        <i/>
        <sz val="9"/>
        <rFont val="Arial"/>
        <family val="2"/>
      </rPr>
      <t>Construcción del Modelo de Asistencia Técnica para el Fortalecimiento de organizaciones de mujeres, grupos y redes e instancias de participación de las mujeres (COLMyEG y CLM), así mismo se avanzó en la construcción con de un instrumento de caracterización de organizaciones sociales de mujeres, grupos y redes, construido a partir del cruce de tres insumos a) Instrumento elaborado por enfoque diferencial b) Instrumento de caracterización que está en el SIMISIONAL c) Índice de Fortalecimiento a Organizaciones (IFOS) del IDPAC.También se realizó una matriz de análisis normativa alrededor de los considerandos jurídicos que deberán hacer parte de los actos administrativos que regulan los COLMyEG. Y por ultimo, se está realizando un proceso de articulación con el IDPAC a fin de poder consolidar un convenio interadministrativo dirigido a ejecutar una estrategia de fortalecimiento a las organizaciones de mujeres, en sus diversidades, y que atiendan, entre otras,  a las concertaciones étnicas y al Plan Distrital de Atención a Víctimas del Conflicto Armado</t>
    </r>
  </si>
  <si>
    <r>
      <t xml:space="preserve">La orientación y asesoría socio jurídica en el marco de la implementación de la Estrategia de Justicia de Género de la entidad, permite avanzar en la garantía y restablecimiento de los derechos de las mujeres  en las 20 localidades de la localidad, desde los enfoques de la PPMYEG, esos procesos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t>
    </r>
    <r>
      <rPr>
        <b/>
        <sz val="9"/>
        <rFont val="Arial"/>
        <family val="2"/>
      </rPr>
      <t>Así pues, durante la vigencia se ha logrado realizar 5431 atenciones socio jurídicas así:  en el primer trimestre se lograron 2806 orientaciones y asesorías sociojurídicas, y en el segundo trimestre 2625 atenciones. s</t>
    </r>
    <r>
      <rPr>
        <sz val="9"/>
        <rFont val="Arial"/>
        <family val="2"/>
      </rPr>
      <t>e resalta que mayoritariamente el tipo de violencia identificadas dentro de las atenciones correspondió a la violencia psicológica y  violencia económica. Por otro lado, los temas mas consultados, siguen siendo, en casos de Familia y en materia Penal que se refieren a violencias sistemáticas y generalizadas de su pareja o ex pareja, inmersas en ciclos de violencia y la rueda del poder.</t>
    </r>
  </si>
  <si>
    <r>
      <t>El servicio de orientación psicosocial de las Casas de Igualdad de Oportunidades para las Mujeres se constituye en un espacio privado de reflexión sobre las violencias y malestares que afrontan las mujeres, tales como el silenciamiento, la vergüenza, la naturalización o justificación de las violencias y la culpa,  a la vez que se configuran como una herramienta para promover la independencia, la libertad, la autonomía y la confianza en las personas asistentes, entonces estos espacios se contribuyen en la posibilidad de construcción y obtención de recursos por parte de las ciudadanas, para reconocer y apropiar su derecho a una vida libre de violencias, las rutas de atención, visibilizando los recursos y las redes de apoyo con las que cuentan las ciudadanas participantes . Así pues,s</t>
    </r>
    <r>
      <rPr>
        <b/>
        <sz val="9"/>
        <rFont val="Arial"/>
        <family val="2"/>
      </rPr>
      <t>e ha logrado realizar 5210 atenciones psicosociales</t>
    </r>
    <r>
      <rPr>
        <sz val="9"/>
        <rFont val="Arial"/>
        <family val="2"/>
      </rPr>
      <t xml:space="preserve"> en lo corrido del año así:  en el primer trimestre</t>
    </r>
    <r>
      <rPr>
        <b/>
        <sz val="9"/>
        <rFont val="Arial"/>
        <family val="2"/>
      </rPr>
      <t xml:space="preserve"> 2598 orientaciones y acompañamientos psicosociales y en el segundo trimestre 2612 atenciones.</t>
    </r>
    <r>
      <rPr>
        <sz val="9"/>
        <rFont val="Arial"/>
        <family val="2"/>
      </rPr>
      <t xml:space="preserve"> Se resalta que mayoritariamente las atenciones estaban asociados al tema de violencias y malestares emocionales, lo cual evidencia la relación entre las violencias y los impactos psicosociales en la salud mental de las mujeres. También se logró identificar en la primera atención psicosocial que las mujeres presentaban 3 o más tipos de violencias identificadas durante la sesión. </t>
    </r>
  </si>
  <si>
    <t xml:space="preserve">Durante esta vigencia se logró construir el Plan de Trabajo para el 2021 de la Estrategia Tejiendo Mundos de Igualdad con Niñas,  y Niños, que contempla la articulación de acciones con el Modelo Casa de Igualdad de Oportunidades para las Mujeres y con otras estrategias territoriales de la entidad como las Jornadas Territoriales “Contigo en tu barrio”, CIOM Rural y la de “Prevención de Violencia Sexual y Violencia Intrafamiliar en las seis localidades priorizadas. A esto se suma la identificación de actores interinstitucionales con quienes se coordinar la actuación territorial para maximizar los resultados e impactos de la estrategia. En este sentido, durante el segundo el trimestre, se logro adelantar diversas actividades con NN, tales como: La Hora del cuento; siendo esta una actividad distrital, que nació en respuesta del estallido social que está viviendo Bogotá, especialmente en las localidades de mayor impacto, brindandole un espacio para los NN todos los jueves generando reflexiones en torno al reconocmiento de las diferencias y diversidades, también se realizaron diversos encuentros en torno a a la celebración del día de la Niñez y la recreación y Día internacional para la educación no sexista, y una actividad para los NN en la Jornada Territorial de Suba en la vereda Chorrillo desde el enfoque territorial y diferencial. Logrando de esta manera vincular a 435 NN durante la vigencia. </t>
  </si>
  <si>
    <t>La transversalización de los enfoques de la PPMYEG, en la formulación y ejecución de los planes de desarrollo local, es una actividad constante de las CIOM, que permite avanzar en la territorialización de la PPMYEG, contemplando las necesidades específicas de las mujeres de cada localidad acorde a sus dinámicas, logrando para este primer trimestre un acompañamiento de 10 localidades. 
- enero se adelantaron en Bosa, La Canderia y Suba.
- efebrero se adelantaron en Barrios Unidos, Bosa, Chapinero, Antonio Nariño,La Candelaria, Santa Fe y Sumapaz,  acompañamiento técnico a los procesos locales.
En  marzo se adelantaron en Sumapaz, Chapinero, Bosa, Rafael Uribe Uribe y Puente Aranda.
 Abril: se adelantaron acciones en Sumapaz: Proyectos de Memoria y cultura; Barrios Unidos y Teusaquillo: Proyecto de Deportes; Puente Aranda: proyecto de cultura, y Suba: proyectos de cultura y salud. 
- Mayo: se adelantó asistencia técnica en los comités de los siguientes proyectos: Chapinero; seguridad y participación, Sumapaz; memoria paz y cultura y Puente Aranda; Cultura. 
Junio: se adelantaron 4 procesos de assitencia técnica en los proyectos de Chapinero (entornos seguros para la convivencia), Bosa (seguridad y convivencia), Sumapaz (Cultura- diplomado para mujeres) y Barrios Unidos (iniciativas deportivas).</t>
  </si>
  <si>
    <t xml:space="preserve"> La mayoria de los procesos acompañados estuvieron encaminados en la conmemoración de fechas emblemáticas, y no todas las localidades solitaron apoyo o tenian recursos asignados para estas fechas. Por otro lado, se continuaron con los proyectos que previamente las Alcaldías locales habían solicitado apoyo por parte de la entidad, siendo importante anotar que la Secretaría depende de las solicitudes de las Alcaldías Locales en relación a la asistencia tecnica, a la fecha no se ha recibido mas solicitudes, sin embargo se continua haciendo el acercamiento con todas las AL para propiciar estos espacios.</t>
  </si>
  <si>
    <t xml:space="preserve">En el marco del modelo de atención de las CIOM, la implementación de las acciones de PIOEG para la territorialización de la PPMYEG, es un accionar constante a fin de avanzar en la apropiación de lo derechos de las mujeres en las 20 localidades. En este sentido, se han implementado  para este primer trimestre: (1) accion en el marco del derecho a la paz, (3) acciones en el marco del derecho a una vida libre de violencias, (5) acciones en el marco del derecho a la participación y representación política, (2) en el marco del derecho a una cultura libre de sexismo, (1) acción en el marco del derecho a la salud plena y (1) acción en el marco del derecho al trabajo en condiciones de dignidad. 
Durante el primer trimestre, logrando implementar 13 acciones, se destaca: la realizacion de las acciones de conmemoración en el marco del 8M en las 20 localidades. Así mismo, la promoción de los espacios de esparcimiento con las sesiones de yoga de manera virtual que se empezaron a implementar en 18 localidades. Por otro lado, la implementación de la Estrategia para la participación e incidencia de las mujeres en los procesos de planeación local,  a través de espacios del COLMYG,CPL y FDL, que permita avanzar en el posesionamiento de la agenda de las mujeres en las localidades, así como los procesos de información en torno a los derechos de la PPMYEG con servidores y servidoras. Y los procesos específicos con ciudadanía entorno al derecho a la participación. Durante el segundo trimestre, se lograron implementar 11 acciones, (1) accion en el marco del derecho a la paz, (3) acciones en el marco del derecho a una vida libre de violencias, (4) acciones en el marco del derecho a la participación y representación política, (2) en el marco del derecho a una cultura libre de sexismo, (1) acción en el marco del derecho a la salud plena y .  entre las cuales se destaca el procesos el Conversatorio Mujeres y paz: Una apuesta por la equidad en la localidad de Kennedy, así como la articulación e los avances en la garantía de los derechos de las mujeres víctimas del conflicto armado y  Mujeres Excombatientes y en Proceso de Reincorporación
 </t>
  </si>
  <si>
    <t xml:space="preserve">Se inició con la planeación de las jornadas territoriales "Contigo en tu Barrio", teniendo como herramienta los mapas de calor de las mujeres atendidas por upz en cada una de las localidades. Durante vigencia, se realizaron 64 jornadas en el primer trimestre y 38 jornadas en el segundo trimestre. Mujer Contigo en tu Barrio en 20 localidades, destcando el inicio de la Estrategia en la Ruralidad con las jornadas Mujer Contigo  en tu vereda. </t>
  </si>
  <si>
    <t xml:space="preserve">Reconociendo la importancia de brindar los servicios de la entidad. en respuesta de las necesidades de las mujeres rurales y campesinas. Se avanzó en la articulación en la ruralidad de Bogotá que permita avanzar en la implementación de la CIOM Rural.  También se inició con la planeación de las jornadas territoriales "Contigo en tu Vereda", destancando las jornadas que se realizaron en Sumapaz en las Veredas de las Sopas, Animas, Las Auras, Nueva Granada y San José, que permite avanzar en el fortalecimiento de la presencia institucional en la ruralidad. También se ajustó la ruta de respuesta CIOM rural a fin de establecer por cada servicio:  cuál es el alcance de la atención y qué debe garantizarse en cada caso; teniendo en cuenta la periodicidad de las visitas al territorios, así como los criterios para el seguimiento a las actuaciones.Durante el segundo triemestre, se desarrollaron procesos de información y difusión en Suba, Santa Fe,  Usme, Ciudad Bolívar (Mochuelo - Las Mercedes), invitación directa a organizaciones de mujeres (ASOPASQUILLITAS, Red Mujer, Red El Destino). Así mismo se generó articulación con la Alcaldía de Chapinero, la CLIP, la RED del Buen trato y se asistió a Mesa Distrital de Ruralidad, en este espacio se dieron a conocer los servicios de la CIOM Rural. Así mismo se brindó orientación psicológica  y socio jurídica a las mujeres campesinas y rurales.
</t>
  </si>
  <si>
    <t>Durante el segundo trimestre teniendo en cuenta la coyuntura socioeconómica y política se determinó la necesidad de revisar y ajustar la metodología de asistencia técnica, a partir del análisis del estado de la participación paritaria en las instancias locales y distritales.
En este marco se avanza en el primer diagnóstico de la paridad en Bogotá, que será enriquecido con un análisis constante con el fin de dar sostenibilidad a la participación incidente de las mujeres y fortalecimiento de la estrategia de paridad que lidera la SDMUJER, así pues, a la fecha se revisó los acuerdos o decretos distritales y/o locales,  para identificar criterios de paridad, evidenciado 2 instancias con criterios de paridad- Plataformas de Juventud y Consejos Locales de Vendedores Informales;  1 instancia con criterios de cuotas-Consejos Locales de Propiedad Horizontal; y 1 instancia con enfoque de género- Consejos Locales de la Bicicleta. Consejos Locales de la Bicicleta.
Se logro el proceso de asistencia técnica en las 20 localidades, con el desarrollo de los encuentros distritales y locales ¨Hablemos de paridad", en los cuales se realizan procesos de  apropiación del marco jurídico, conceptual e internacional de la paridad y su importancia de la aplicabilidad, los aportes de las mujeres en las instancias  y la necesidad del elogro o  sostenibilidad de la paridad a largo plazo en el territorio y cada instancia. 
En este marco se logró asistencia técnica sobre paridad en las 20 localidades, que involucró el trabajo con instancias así: Consejos Locales de Derechos Humanos (20 personerías locales y 13 referentes);  las secretarías técnicas de los CLOPS  (gestores 14 localidades), con CPL  (10 localidades- participaron 256 consejeros y consejeras); Consejos de Discapacidad  (11 localidades-participaron 111 hombres y 169 mujeres) y los Consejos Locales de Juventud (subdirector para la juventud y 59 gestores(as) que hacen presencia en las 20 localidades)</t>
  </si>
  <si>
    <t xml:space="preserve">En el segundo trimestre del 2021, se comenzó el desarrollo de la Escuela Clínica Política Lidera Par 50/50  con  el ciclo de formación dirigido a candidatas a dignatarias a las juntas de acción comunal en el que se inscribieron 688. De ellas han participado en total  568 (83%) y con más del 75% de asistencia a sesiones un total de 261 mujeres. 
Además de desarrollar los módulos esperados, teniendo en cuenta el contexto del Paro Nacional se concertó hacer un pare de las actividades durante dos semanas, tiempo en el cual  el equipo de la escuela trabajo en un nuevo módulo, "Hablemos de las mujeres y el estallido Social, de esa manera retomar la escuela  con un espacio de análisis de contexto y coyuntura, el cual fue de gran interés para las participantes. Así pues en la escuela logró durante este trimestre, trabajar los modulo esperados y uno nuevo sobre la coyuntura.
En total se logro desarrollar 5 módulos de 2 sesiones   
1.Género y enfoque de género
2. Historia del movimiento comunal
3.Sistema Político Colombiano
4. Construcción de agenda
5. Campaña 
6.Modulo adicional de estallido social de 1 sesión.
Cabe resaltar de este proceso, la participación activa en las sesiones por parte de las mujeres   vinculadas, además  del balance positivo que hacen las participantes, quienes resaltaron la calidad del proceso y su utilidad para su labor política como integran de las JAC.
Como resultado con los la implantación de este de formación política para candidatas a las JAC se espera brindará las herramientas necesarias para avanzar hacia la paridad e incidencia efectiva de las mujeres en los diferentes espacios de participación y toma de decisiones .
</t>
  </si>
  <si>
    <r>
      <t xml:space="preserve">En el sengudo trimestre porcesos de articulacion y coordinación con la Gerencia Escuela- IDPAC para el desarrollo del ciclo básico de formación/diplomado </t>
    </r>
    <r>
      <rPr>
        <i/>
        <sz val="7"/>
        <rFont val="Arial"/>
        <family val="2"/>
      </rPr>
      <t xml:space="preserve">"empoderamiento y participación de las mujeres" </t>
    </r>
    <r>
      <rPr>
        <sz val="7"/>
        <rFont val="Arial"/>
        <family val="2"/>
      </rPr>
      <t xml:space="preserve">diseñado por la escuela lidera PAR y ofertado conjuntamente a través del portal de la escuela de participación del Instituto.. El ciclo se compone de tres cursos 1- Mujeres y movimientos, 2 Derechos a la participación y representación Política de la mujeres, 3-Escenarios de poder y toma de decisiones, cada uno con una intensidad de 30 horas. A la fecha se avanzando en la implementación del curso 1 y 2. La mitad de mujeres vinculadas a este proceso, será reportadas por la SDMujer-DTPYD, en el marco de esta meta, al momento de finalizar el ciclo </t>
    </r>
  </si>
  <si>
    <t xml:space="preserve">El La asistencia técnica y acompañamiento a las bancadas informales de mujeres a través de los encuentros distritales, locales y las entrevistas a profundidad con las edilesas, ha permitido identificar en primer lugar, las trayectorias políticas, obstáculos y posibilidades  que tiene las edilesas en su ejercicio de representación; en segundo lugar afianzar la necesidad de fortalecer la acción colectiva de las edilesas desde la conformación de las bancadas informales de mujeres; y en tercer lugar, ha permitido avanzar en la reflexión de la necesidad e importancia de colocar en la agenda pública la eliminación de las violencias políticas contra las mujeres que  se ejercen en estos espacios de decisión y en los diferentes espacios de participación de la ciudad. 
Así pues, para el segundo trimestre se logró el contacto con 25 edilesas para la realización de entrevistas a profundidad, logrando 17 entrevista a edilesas (localidades 3,7 ,8, 13, 15, 16, 17, 18, 19 y 20 ). Estas entrevistas a las edilesas y sus bancadas, se realizaron con el fin de elaborar un documento diagnóstico que permita a la SDMujer hacer un análisis de la realidad de las edilesas en Bogotá, identificando necesidades de acompañamiento técnico.
En general las edilesas entrevistadas han dado a conocer su interés en el proceso y el equipo ha logrado ganar confianza identificando necesidades de acompañamiento técnico y con esto avanzar en la construcción de un plan de acción adaptado a las particularidades de cada territorio, con el fin de lograr la promoción de los derechos de las mujeres desde las JAL. 
En el desarrollo de las entrevistas se ha identificado la importancia de visibilizar las violencias políticas contra las mujeres que ejercen liderazgo y cargos de representación; en este marco la se logró un proceso de dialogo directo entre la Directora DTDyPy y 3 edilesas de Puente Aranda (bancada de mujeres Puente Aranda) quienes han denunciado violencias de género en el desarrollo de su JAL. Producto de este encuentro, en coordinación con las edilesas y otros actores, se hará un encuentro distrital que aborde el tema a profundidad, con el fin de construir propuestas que promuevan el reconocimiento de las violencias políticas contra las mujeres y acciones de atención, denuncia, investigación y sanción. 
Finalmente se realizó articulación directa con la edilesa de Bosa, con el fin de avanzar en la construcción de la bancada vertical.
</t>
  </si>
  <si>
    <t xml:space="preserve">Con el diálogo de la mesa multipartidista que se realizó se ha podido reflexionar e identificar retos que tendrán los partidos políticos con la adopción de la paridad para las elecciones de 2022. 
En este contexto, en el segundo trimestre se avanzó en la estructura de un documento de diagnóstico que permita conocer la realidad de la participación política de las mujeres en Bogotá. En este documento, se incluirán datos como: resultados electorales de 2011, 2015 y 2019; la conformación de las directivas de los partidos para evidenciar los cargos que ocupan las mujeres; y las agendas de los partidos y temas relacionados con los derechos de las mujeres. 
Mayo se retomó articulación con Instituto Holandés, con el cual se diseñó la ruta de acompañamiento a los partidos o directorios de Bogotá con el fin de promover la paridad para las elecciones del 2022. Dicho acompañamiento inicia con la consolidación de la base de datos de los enlaces de género de los partidos y movimientos políticos, , el desarrollo de  reuniones individuales con los partidos y la realización de sesión demesa distrital interpartidaria de género.
</t>
  </si>
  <si>
    <t xml:space="preserve">Mensualmente se hace acompañamiento técnico a los CPL, para la transversalización de los enfoques de género e interseccionalidad en los procesos de presupuesto participativo, así pues, en el segundo semestre se logró brindar asistencia técnica A 13 CLP, de la siguiente forma: 
Durante el mes de Abril se brindó acompañamiento técnico a 13 CPL de las localidades: (2,3,4,5,6,7,10,11, 12, 13,14,17 y 19) , el acompañamiento se brinda en el marco del proceso de formación a las mujeres en cada localidad para su incidencia en la formulación de los proyectos de inversión de competencia del sector Mujeres en cada PDL para la vigencia 2021 y en el acompañamiento en reuniones con la Alcaldía Local y promotoras ciudadanas.
En junio se logró planear y desarrollar acciones necesarias para la realización de un Encuentro Distrital de consejeras de Planeación hacia el mes de agosto, en alianza con el equipo de Paridad, los CPL y el Consejo Consultivo de Mujeres, hacia la construcción de una red de consejeras comprometidas con las Planeación y presupuestación con enfoque degenero, diferencial y de derechos, con al PPMYEG
</t>
  </si>
  <si>
    <t xml:space="preserve">Mensualmente se hace acompañamiento técnico a los COLMYG y/o CLM, para la transversalización de los enfoques de género e interseccionalidad en los procesos de presupuesto participativo, así pues, en el segundo semestre se logró brindar asistencia técnica a los 20 COLMYG y/o CLM, de la siguiente forma: 
Abril se acompañaron 16 COLMYG y 1 CPL (1,2,3,4,5,6,7,8,9,10,11,12,14,15,16,17,19) en los cuales se socializaron los avances del proceso de actualización de los proyectos de inversión del PDL de competencia del sector Mujeres. 
Mayo se brindó acompañamiento técnico a 19 COLMYG y/o CLM (1,2,3,4,5,6,7,8,9,10,11, 12, 13,14,15, 16,,18, 19) durante la sesión del mes se desarrolló un punto específico para presentar de manera conjunta con la Alcaldía Local, los avances en el proceso de contratación de los proyectos de inversión del sector mujeres para la vigencia 2021 y los resultados del trabajo articulado con las mujeres en cada localidad para aportar a la definición de las propuestas de inversión ciudadana priorizadas, estos proyectos son producto de la Fase II de Presupuestos Participativos.  
Junio se acompañaron 18 COLMYG (1,2,3,4,5,6,7,8,9,10,11,12,13,14,15,17,18,19) y 2 CLM (Puente Aranda y Sumapaz) de manera conjunta con la Alcaldía Local se presentaron los avances en el proceso de actualización de los proyectos de inversión del sector mujeres presentes en el PDL y que se ejecutarán para la vigencia 2021, los cuales son producto de la Fase II de Presupuestos Participativos.
</t>
  </si>
  <si>
    <t xml:space="preserve">Mensualmente se hace acompañamiento técnico a los FDL para la transversalización de los enfoques de género e interseccionalidad en los procesos de presupuesto participativo, así pues, en el segundo semestre se logró brindar asistencia técnica a los 20 fondos, de la siguiente forma: 
Abril - se brindaron lineamientos para la formulación del proyecto de inversión asociado a la meta de cuidado a cuidadoras.
Mayo -mediante la realización de 1 mesa de trabajo Distrital con referentes de mujer y género en la cual se presentaron los lineamientos construidos por la SDMujer para la formulación y actualización de los proyectos de inversión correspondientes a la meta de prevención del feminicidio y violencia contra la mujer en los 20 PDL, por otra parte, en los espacios locales se apoyó la actualización de los DTS y se iniciaron procesos de sensibilización sobre PPMYEG y transversalización de sus enfoques con oficinas de planeación de las Alcaldías Locales.
Junio – realización 3 mesas de trabajo distritales con referentes de mujer y género para brindarles herramientas necesarias para la construcción de los 20 Planes Locales de Transversalización para la Igualdad de Género.
</t>
  </si>
  <si>
    <t xml:space="preserve">La DTDyP en el segundo trimestre continuo el proceso de articulación con la Veeduría Distrital, a partir de esta articulación se determinó que la entidad avanzará en el diseño de una estrategia de promoción de la Veeduría Ciudadana de mujeres para el seguimiento de la garantía de sus derechos, que atiende las recomendaciones de dicha entidad y los enfoques de la PPMyEG. 
Este veeduría se espera lograr a través de un convenio interadministrativo, así pues, en junio, Instituto de Extensión y Educación para el Trabajo y Desarrollo Humano de la Universidad Distrital presento propuesta técnica, metodológica y financiera a fin de consolidar los criterios del convenio interadministrativo que se implementará a partir del mes de agosto.
</t>
  </si>
  <si>
    <t xml:space="preserve">Se esperaba firmar un convenio con la Veeduria distrital, sin embargo  a partir de las reuniones con Veeduría Distrital se determinó que no es procedente realizar el convenio inter- administrativo, no obsrtante, se esteblecio   de madera conjunta se avanza en el diseño de una estrategia de promoción de la Veeduría Ciudadana de mujeres para el seguimiento de la garantía de sus derechos.
</t>
  </si>
  <si>
    <t>En mayo, luego de explorar diferentes posibilidades, se viene avanzando en la estructuración Un estrategia de promoción de la Veeduría Ciudadana de mujeres para el seguimiento de la garantía de sus derechos con el el Instituto de Extensión y Educación para el Trabajo y Desarrollo Humano  de la Universidad Distrital. 
En junio, Instituto de Extensión y Educación para el Trabajo y Desarrollo Humano de la Universidad Distrital presento propuesta técnica, metodológica y financiera a fin de consolidar  los criterios  del convenio interadministrativo que se implementará a partir del mes de agosto.</t>
  </si>
  <si>
    <t>DESARROLLO DE CAPACIDADES PARA LA VIDA DE LAS MUJERES</t>
  </si>
  <si>
    <t xml:space="preserve">
Dirección Gestión del Conocimiento</t>
  </si>
  <si>
    <r>
      <t xml:space="preserve">Durante la vigencia 2021, la oferta formativa divulgada ha contado con la información de gratuidad de los cursos, y se elaboraron bajo los estándares de calidad, criterios y políticas de comunicación institucional, impartidas por la oficina encargada de asesorar estos temas en la entidad. Se han identificado cinco (5) espacios de difusión de la información, a los cuales se le da sostenibilidad en cada trimestre, estos son:
a. Canales oficiales de la entidad
b. Actores territoriales 
c. Canales oficiales del distrito
d. Solicitudes de información.
e. Voz a voz con las ciudadanas que participan de los procesos. 
Como parte de las acciones puntuales se pueden mencionar:
</t>
    </r>
    <r>
      <rPr>
        <b/>
        <sz val="10"/>
        <rFont val="Times New Roman"/>
        <family val="1"/>
      </rPr>
      <t>Primer trimestre 2021</t>
    </r>
    <r>
      <rPr>
        <sz val="10"/>
        <rFont val="Times New Roman"/>
        <family val="1"/>
      </rPr>
      <t xml:space="preserve">:
Se diseñó un cronograma para la publicación, inscripción y ejecución de la oferta formativa. Dichas publicaciones de convocatoria de los procesos de formación de la DGC, se realizaron a través de la divulgación de piezas comunicativas en redes sociales y canales oficiales de la entidad, en las cuales se enfatiza sobre la gratuidad de los procesos. 
</t>
    </r>
    <r>
      <rPr>
        <b/>
        <sz val="10"/>
        <rFont val="Times New Roman"/>
        <family val="1"/>
      </rPr>
      <t>Segundo trimestre 2021</t>
    </r>
    <r>
      <rPr>
        <sz val="10"/>
        <rFont val="Times New Roman"/>
        <family val="1"/>
      </rPr>
      <t xml:space="preserve">:
En coherencia al cronograma construido desde inicios de la presente vigencia, se construyó un sondeo de actores, con los cuales se llegaron a establecer trabajos colaborativos, dirigidos a la oferta de los cursos de la DGC a grupos específicos de las mujeres, pertenecientes a las organizaciones, instituciones o entidades. Estos procesos han hecho énfasis en la gratuidad de los cursos ofertados por la DGC. 
Por otra parte, se han respondido un total de 7 SDQS, (3 enero - marzo) (4 abril - junio) en los cuales se indagaba sobre los cursos ofertados, los cuales se respondieron con énfasis en la gratuidad de estos.
</t>
    </r>
    <r>
      <rPr>
        <b/>
        <sz val="10"/>
        <rFont val="Times New Roman"/>
        <family val="1"/>
      </rPr>
      <t>Anexos</t>
    </r>
    <r>
      <rPr>
        <sz val="10"/>
        <rFont val="Times New Roman"/>
        <family val="1"/>
      </rPr>
      <t>:
1. Cronograma de Convocatoria
2. Piezas Comunicativas y Divulgación en Redes Sociales
3. Base de Sondeo y seguimiento de Actores
4. Comunicaciones con gratuidad de la oferta formativa - SDQS</t>
    </r>
  </si>
  <si>
    <t>Durante el periodo de enero a junio de 2021 se gestionaron 68 alianzas con actores nacionales, internacionales, públicos y privado con el fin de favorecer iniciativas asociadas a la Política Pública de Mujeres y Equidad de Género del Distrito Capital. 
I. 34  gestiones con aliados derivaron en acciones concretas: 
1. USAID: Se implementó el apoyo técnico del Programa de Gobernabilidad Regional (RGA) de USAID a la SdMujer en materia de fortalecimiento institucional para la atención de mujeres migrantes. El apoyo se dio en 3 líneas de acción: i) Apoyar la transversalización del enfoque diferencial con énfasis en mujeres migrantes; ii) Fortalecer la formulación de proyectos de inversión pública y/o privada elaborados para fortalecer la inclusión de la mujer migrante venezolana; iii) Desarrollar una estrategia para movilizar organizaciones de mujeres migrantes para la eliminación de estereotipos que afectan a las mujeres en las  localidades de Los Mártires, Santa Fé, La Candelaria, Kennedy y Bosa.
2. PNUD: Desde el 28 de enero se dio inicio al apoyo técnico del PNUD al Sistema Distrital de Cuidado. El apoyo se ha llevado a cabo en torno a 3 ejes: i) Costeo de servicios de cuidado ii) Georreferenciación de la oferta de servicios de cuidado del sector privado y comunitario existente; iii)  Acompañamiento en el proceso regulatorio del SIDICU. 
3. Banco Mundial. Desde el mes de febrero se inició la cooperación técnica del BM dirigida al fortalecimiento del SIDICU en tres ejes: i) Vinculación SIDICU, Empleabilidad y Emprendimiento y reducción feminización de la pobreza le tiempo; ii)  Diseño de manzana ideal; iii) Cajas de compensación y articulación con SIDICU. Se ha avanzado hasta el momento en los 2 primeros ejes construyendo los términos de referencia de la Manzana ideal y abordando los avances sobre Empleabilidad y Emprendimiento.
4. ONU Mujeres. Se trabajó en la definición de las prioridades de trabajo con esta organización y su respectivo proceso de formalización, a través del inicio de las gestiones para la suscripción de un Convenio con las siguientes líneas de acción: i. Gestión pública con enfoque de género con énfasis en la construcción del Sello de Igualdad de Género y en la implementación del Trazador presupuestal de género; ii. Desarrollar estrategias para la implementación del Sistema Distrital de Cuidado en Bogotá; iii. Promover estrategias de Empleabilidad y Emprendimiento en el marco del proceso de reactivación socioeconómica; iv. Fortalecer las capacidades institucionales para la prevención y atención de las violencias contra las mujeres en el marco del Programa de Ciudades y espacios Seguros; e v. Implementar estrategias para la promoción de derechos de las mujeres en proceso de reincorporación. Se realizó el seguimiento y cierre al piloto de fortalecimiento de 5 unidades productivas de mujeres víctimas y excombatientes en territorios PDET, se definió la contratación de un/a consultor/a para apoyar el desarrollo de esta estrategia de Empleabilidad y Emprendimiento y se concretó el apoyo al SIDICU mediante la contratación de una consultora para apoyar el diseño del programa de relevos y dos consultoras para apoyar el desarrollo de la estrategia de corresponsabilidad con el sector privado.
5. Fondo de las Naciones Unidas para la Infancia – UNICEF:  Se continuaron ejecutando las tres consultorías financiadas por UNICEF con recursos de Noruega para fortalecer las capacidades de la SdMujer y otras entidades aliadas, respecto a la identificación y abordaje de las violencias basadas en género contra niñas y adolescentes: i)Protocolo de la Línea Púrpura para la atención inicial, contención y referenciación a niñas y adolescentes que puedan estar en riesgo o ser víctimas de VBG; ii) Curso multiformato para el fortalecimiento de capacidades para la identificación, prevención y actuación frente VBG contra niños, niñas y adolescentes y iii)Creación de contenidos y fortalecimiento del trabajo con niñas y niños de la primera infancia que aporte a la transformación de estereotipos de género. Se entregó la versión final del Protocolo Lazos Púrpura,  se avanzó casi en su totalidad en la construcción  del curso multiformato, en la creación de los libros para la transformación de estereotipos de género y en la capacitación a profesionales de Idartes. .
6. ACNUR: El 27 de enero se dio inicio a la segunda fase del proyecto “Empoderando a mujeres refugiadas y migrantes en el DC”. El proyecto tiene 4 líneas de acción: i) La realización de  asistencias jurídicas a mujeres migrantes respecto a los derechos en contextos de flujos migratorios y fortalecimiento a equipo de  la SdMujer ; ii) Diseño y realización de 15 espacios de abordaje psicosocial  para mujeres refugiadas y migrantes y mujeres de la comunidad de acogida; iii) Realización del informe de investigación exploratoria identificar violencias y situaciones xenofóbicas que enfrentan las mujeres refugiadas y migrantes en el DC; iv) Implementación de un ejercicio piloto de educación menstrual para el autoconocimiento y el autocuidado, dirigido a 200 mujeres refugiadas, migrantes y de comunidades de acogida, el cual incluye talleres de educación menstrual y entrega de copas menstruales.
El 15 de abril, se dio inicio a una nueva fase del proyecto Empoderando Mujeres Refugiadas y Migrantes en el DC, esta etapa incluye estas acciones adicionales a) el apoyo técnico a la Manzana de los Mártires a través de la contratación de dos profesionales; b) la realización de 3 Escuelas de Educación Emocional; c) la donación de 100 copas menstruales. 
7. BID. Participación de Natalia Moreno en el evento Recuperación del Empleo Femenino durante la Pandemia organizado por el BID. 
8. Alta Comisionada de Naciones Unidas para los Derechos Humanos: Participación en dos a sesiones del Grupo Temático sobre Género, Empresas y Derechos Humanos (GTGEDH).
9. CIDEU: Asistencia a sesiones de intercambio de experiencias y de cierre respecto a los temas de políticas de cuidado y Brecha Salarial, en el marco del grupo de trabajo de Grupo de trabajo Ciudades Globales y Transversalidad de Género del CIDEU en el que se encuentran Lima, Montevideo y Barcelona. Se realizó una publicación de artículo del SIDICU en la revista ciudad sostenible: https://www.ciudadsostenible.eu/wp-content/uploads/2021/04/Cs42.pdf
10. Embajada del Reino de Suecia en Colombia: Articulación con la Embajada de Suecia, la DDRI y el CADE de Manitas a través de la cual se logró que a partir del 15 de abril se monte en ese lugar la exposición de la Embajada sueca "Violencía Jamás" il. Por otro lado, se llevó a cabo la visita de la Embajadora de Suecia Helena Storm a la Manzana del Cuidado de Bosa el 19 de febrero y el 6 de mayo se realizó el intercambio de experiencias entre la organización sueca MÄN, la Secretaría de Cultura y la Secretaría de la Mujer, en materia de Nuevas Masculinidades.
11. Politécnico Internacional: Durante el primer semestre del año articuló con el Politécnico Grancolombiano y la Fundación Bavaria para el 15 de marzo realizar el lanzamiento de un piloto para que mujeres del programa de tenderas de Bavaria pudieran acceder al curso de emprendedoras dictado por la Universidad
12. Cámara de Comercio de Bogotá: Se realizaron gestiones respectivas con la CCB con el fin la socialización de la ruta #SoyEmpresaria para el beneficio de mujeres. La información y las piezas promocionales fueron compartidas por parte de la SDMujer a través de las redes sociales. 
13. Agencia Nacional de Infraestructura: Se participó en un escenario de retroalimentación en materia de género e inclusión del manual de veedurías de la Agencia Nacional de Infraestructura, construido con el apoyo del Fondo de Prosperidad Británico y el acompañamiento de la CAF.
14. OCDE: La secretaria Diana Rodríguez participó en el Inclusive City podcast episode, Gender Equality and the Covid-19 Recovery Opportunity  for International Women’s Day (March 8) 2021, organizado por un selecto grupo de  alcaldes de la OCDE que se denomina Champion Mayors for Inclusive Growth 
15. GIZ y C40. La secretaria Diana Rodríguez participó en un Podcast con el secretario de Movilidad sobre el proyecto Cicloalameda Medio Milenio. Este espacio fue organizado por la GIZ y C40
16. CEPAL- ONU Mujeres. presentación de la secretaria Diana Rodríguez en el evento Recuperación transformadora con sostenibilidad e igualdad de género: esfuerzos en América Latina organizado por ONU Mujeres y la CEPAL
17. Ciudad de Buenos Aires. Participación de Diana Parra, Subsecretaria de Políticas de Igualdad en el webinar participar de “Pensar Nuestras Ciudades”, un ciclo de encuentros virtuales organizado por el Gobierno de la Ciudad de Buenos Aires.   
18. Liceo Francés. La subsecretaria Diana Parra brindó la charla: La gestión de la pandemia desde un enfoque de género a estudiantes de 9 y 10 grado del Liceo Francés de Bogotá en el marco de la conmemoración de  la Semana de los Derechos de la Mujer
19. UNESCO. Participación de la  Subsecretaria Diana Parra en el evento organizado por la UNESCO Fourth Edition of the series of Regional Expert Consultations against Gender Stereotypes.
20. Universidad de los Andes y Universidad Javeriana: El 25 de junio se suscribió el MoU entre las universidades y la SDMujer con el objetivo de "coordinar y articular acciones para el fortalecimiento de la estrategia de “Cuidado a Cuidadoras” y “Pedagógica y de Cambio Cultural” del Sistema Distrital de Cuidado".
21. United Nations Office on Drugs and Crime - UNODC: El 21 de abril se sostuvo una reunión con UNODC, y Lisa Gómez, Subsecretaria de Fortalecimiento de Capacidades y Oportunidades para el apoyo en materia de acceso a la justicia de la siguiente manera: a. Módulos de fortalecimiento de capacidades de las URI enfocado en atención y b. Proyectar una batería de indicadores y seguimiento para evaluar, enfocado en oportunidades de mejora y lecciones aprendidas.
22. Ayuntamiento de Barcelona: el 30 de abril se desarrolló un intercambio técnico entre profesionales del Ayuntamiento de Barcelona y de la SDMujer con el fin de conocer más sobre el programa de Servicio de Atención Domiciliaria – SAD y así robustecer el diseño de la estrategia de relevos. Adicionalmente, por interés de BCN se acordó realizar otras jornadas en materia de la implementación de las Manzanas del Cuidado para fortalecer el funcionamiento de las Súper islas en España.
23. International Finance Corporation – IFC: Entrega del informe sobre una aproximación cualitativa y cuantitativa a los efectos de la pandemia por COVID-19 en la mujer bogotana, generado por IFC como producto de la asesoría prestada a la Alcaldía de Bogotá. Se realizó la gestión para la intervención de la Secretaria Diana Rodríguez en el  IFC Sustainability Exchange el 9 de junio.
24. Intendencia de Montevideo: como resultado de la reunión del 5 de mayo con funcionarios/as de Montevideo, Lima y Rio de Janeiro, la SdMujer hizo parte de la propuesta con las anteriores ciudades para participar de la Convocatoria de Bienes Públicos Regionales del BID. La SFCyO construyó la parte del documento correspondiente, remitiendo además la carta de compromiso.
25. Instituto de las Américas: Coordinación de la participación de la Secretaria Diana Rodríguez en el Webinar “Organizarse en femenino/Covid-19”.
26. Wellbeing Cities Award: Gracias al trabajo de la  Secretaría Distrital de la Mujer y la gestión de la DDRI, Bogotá  fue escogida como  la 2021 Wellbeing City. La Secretaria Diana Rodríguez realizó un Pitch  el 13 de mayo ante el jurado del Wellbeing Cities Award y participó en el evento "Rethinking Public Health".
27. Instituto Colombiano Antropología: El lunes 21 de junio, Mayra Romero y Paulin Castañeda, profesionales de la DEVyAJ  hicieron una capacitación al Comité de Violencias Basadas en Género del Instituto, abordaron las generalidades conceptuales del derecho de las mujeres a una vida libre de violencias, la Ruta única de atención a mujeres víctimas de violencias y en riesgo de feminicidio, así como el Protocolo de prevención del acoso sexual de esa entidad.
28. Universidad Nacional de Colombia - UNAL: Participación de la Secretaria Diana Rodríguez en el  conversatorio sobre oportunidades y desafíos de la igualdad de género en América Latin realizado por el  Instituto de Estudios Políticos y Relaciones Internacionales (IEPRI) de la UNAL y la Embajada de la República Argentina en Colombia.
29. Business Sweden: Participación en el Inspire&amp;Connect series el 24 de junio, con el objetivo de conocer buenas prácticas desarrolladas en materia de la adaptación urbana y el uso de ciudades en el marco del covid-19 y seguimiento al proyecto Desafíos Urbanos.
30. Secretaría para la Igualdad de Género de Gobierno de la Ciudad de Buenos Aires: reunión entre Marisa Bircher, Secretaria de Igualdad de Género de Buenos Aires y la Secretaria Diana Rodríguez - Sistema Distrital de Cuidado.
31. Generation Equality Forum Paris: Apoyo  participación de alcaldesa el 1 de julio en el Foro Político de Alto Nivel del Generation Equality Forum Paris.
32. EPIAndes: Reunión de colaboración entre la SDmujer y EpiAndes con el fin de apalancar el SIDICU mediante la aplicación de una metodología de recolección de información  relevante en cuanto a la dinámica del cuidado a través del diálogo con personas de la comunidad y lideresas de la localidad de San Cristóbal.
33. Bloomberg: En articulación con la DDRI, se construyó la propuesta que fue presentada a la convocatoria “2021 Global Mayors Challenge” desarrollada por Bloomberg Philantropies, con el fin de obtener financiamiento para el SIDICU, al ser un sistema pionero en Colombia y con alta replicabilidad. El 15 de junio, Bogotá fue seleccionada como una de las 50 ciudades finalistas.
34. Universidad de Valencia: se realizó la articulación y gestión interna y externa para la formalización del proceso de prácticas para que una estudiante de maestría de la universidad, realizara las prácticas en la SDMujer. Las actividades de apoyo fueron desarrolladas en la Dirección de Enfoque Diferencial. 
Anexos. 
1. Actas reuniones, correos electrónicos, evidencia.
2. Actas reuniones, correos electrónicos.
3. Actas reuniones.
4. Actas reuniones, correos electrónicos, evidencia gestión.
5. Actas reuniones, correos electrónicos, evidencia gestión.
6. Actas reuniones, correos electrónicos, evidencia gestión.
7. Correos electrónicos, evidencia asistencia a la reunión (1T).
8. Correos electrónicos.
9. Actas reuniones, PPT, evidencia gestión.
10. Correos electrónicos, evidencia intercambio técnico.
11. Actas reuniones, correos electrónicos, evidencia asistencia (1T).
12. Acta reuniones, fotos, correos electrónicos (1T). 
13. Evidencia asistencia reunión (1T).
14. Correos electrónicos (1T).
15. Correos electrónicos (1T).
16. Evidencia asistencia reunión (1T).
17. Correos electrónicos, evidencia asistencia reunión (1T).
18. Correos electrónicos (1T).
19. Correos electrónicos, evidencia asistencia a la reunión (1T).
20. Correos electrónicos, Memorando y evidencia gestión.
21. Actas reuniones, correos electrónicos, evidencia gestión.
22. Evidencia de reuniones.
23. Correos electrónicos, evidencia gestión.
24. Correos electrónicos, evidencia gestión.
25. Evidencia de participación.
26. Nota de prensa y evidencia.
27. Correos electrónicos.
28. Evidencia de gestión.
29. Evidencia asistencia.
30. Evidencia de reunión.
31. Evidencia gestión.
32. Evidencia de reunión y Guía Grupo focal.
33. Evidencia.
34. Resolución.
II. 34 gestiones realizadas con aliados durante el periodo que aún no cuentan con un resultado específico: 
1. Oxfam: Se hicieron gestiones con Oxfam y CPC con el fin de construir la propuesta de proyecto “Mujeres a cuidarSe por el Reconocimiento y la Redistribución del cuidado en Bogotá“  y presentarlo ante la convocatoria del Ayuntamiento de Barcelona. Adicionalmente, se conversó con Oxfam para evaluar la posibilidad de la participación conjunta en la Carrera de la Mujer. 
2. Alianza Caoba: se realizó el acompañamiento respectivo para la socialización y formalización de la articulación entre la alianza Caoba y el SIDICU, el cual consiste en que estudiantes  de maestría de la Universidad Javeriana trabajen en la proyección de la demanda de cuidados para cada grupo etario en Bogotá. 
3. Mesa Distrital de Cuidado Menstrual: se participó en la primera jornada de la Mesa, en la cual se presentó la Estrategia de Educación Menstrual a entidades del Distrito.
4. Banco Interamericano de Desarrollo –BID. Se realizó una reunión con el BID, Fundación Corona, la DDRI a la cual asistieron la Secretaria Rodríguez y la Subsecretaria Diana Parra, con el fin de analizar de estructurar bono de impacto social/ pago por resultados para promover la empleabilidad femenina en Bogotá. Se realizaron reuniones para explorar alternativas de articulación respecto a la iniciativa de fomento a la paridad de género, en torno a 2 ejes; i) SIDICU- comunicaciones; ii) Estrategia empleabilidad y emprendimiento para mujeres. Finalmente, el 4 de mayo se realizó una reunión en el marco de la iniciativa Paridad de Género) y el equipo de la estrategia de Empleabilidad y Emprendimiento de la SDMujer con el fin de encontrar alternativas de trabajo conjunto.
5. Dirección Distrital de Relacione Internacionales- DDRI: En articulación con la DDRI, se desarrolló la postulación del SIDICU como buena práctica ante el Banco Iberoamericano de Buenas Prácticas Urbanas de la UCCI. Adicionalmente, se presentó a la DDRI las líneas priorizadas por parte de la Secretaría en el marco de la estrategia de internacionalización científica. 
6. Carrera de la Mujer: Se sostuvieron espacios de socialización con el Director de la Carrera de la Mujer, para conocer la iniciativa e identificar líneas de acción conjuntas en el marco de la posibilidad de participación. 
7. Fundación Alpina. Reunión con Fundación Alpina y la Corporación Mundial de la Mujer para evaluar posibilidades de articulación respecto al Proyecto de fortalecimiento de capacidades de unidades productivas de mujeres víctimas y excombatientes. 
8. Fundación Bavaria. Reunión con el fin de explorar oportunidades de articulación para ofrecer a las mujeres de su programa de tenderas formaciones del SENA, esto en el marco del convenio que se tiene con esta institución
9. Pacto Intergeneracional: Se participó en el espacio de socialización con Pacto Intergeneracional, con el objetivo de identificar puntos de convergencia del SIDICU, de cara a la construcción de un Pacto Social Intergeneracional que garantice el desarrollo humano sostenible de Bogotá.
10. MAT: Se coordinó un espacio de socialización con MAT, una aplicación de movilidad con el fin de poder identificar líneas de acción conjunta para el apoyo en la campaña de prevención de casos de violencia basada en género y fortalecimiento de transversalización de enfoque de género.
11. Las Andariegas: se llevó a cabo una reunión con las Las Andariegas para encontrar puntos de apalancamiento de sus procesos por medio de la oferta de la SDMujer.
12. Fundación Don Dar: Se sostuvo una reunión con la Fundación, en la cual socializaron las iniciativas y proyectos que adelantan con mujeres recicladoras y víctimas de VBG. Se articulará para que las mujeres que benefician puedan conocer y acceder a los servicios de las Casas de Igualdad que se encuentran en la zona de influencia. 
13. CoreWoman. Reuniones con Corewoman con el fin de explorar alternativas de articulación respecto a la promoción de la empleabilidad de las mujeres en Bogotá a través de actividades de análisis e investigación haría a través de un grant con el que disponen. Después de dos intercambios se analizó que esta articulación no era viable. 
14. Développement International Desjardins (DID). Reunión con esta empresa canadiense con el fin de conocer su propuesta para aumentar el empoderamiento entre las comunidades desfavorecidas a través de la educación financiera. En especial jóvenes y mujeres de zonas rurales. 
15. United Cities and Local Governments: Se llevó a cabo el acompañamiento al evento Women in public life: Fostering Inclusive Cities &amp; Territories (LRGs Days: Feminist municipalism – Local to Global Women Leadership &amp; Decision-making, en el cual la Alcaldesa fue ponente.
16. Corporación Mundial de la Mujer: Reunión con el fin de evaluar la convocatoria a Google.org Impact Challenge para mujeres y niñas, con un proyecto que escalaría el proyecto de Mujeres y Paz que se lleva a cabo con apoyo de ONU Mujeres.
17. Alcaldía de Tocancipá: Presentación del SIDICU por parte de Natalia Moreno Gerenta del Sistema,  a la alcaldía de Tocancipá con el fin de compartir lecciones aprendidas y buenas prácticas sobre el sistema.
18. Cámara Colombiana del Libro: se asistió a varios espacios de interlocución con el objetivo de continuar con las líneas de acción conjuntas con la SDMujer en el marco de la FILBO versión 2021.
19. Corporación Humanas: Reunión con GPAZ/ Humanas, CooperAcció y la Alta Consejería para la Paz, las Víctimas y la Reconciliación, para analizar posibilidades de articulación sobre medidas con enfoque de género del Acuerdo de paz en la política pública del Distrito Capital.
20. Embajada de Francia: Reuniones con la Alta Consejería para la Paz, la Corporación Mundial de la Mujer y la ARN con el fin de discutir las posibilidades de participar en convocatoria de la Embajada de Francia con una iniciativa de fortalecimiento a organizaciones de  excombatientes con enfoque de género. 
21. Tyet S.A.S: se continuó la gestión de un MoU entre Tyet y la Secretaría con el fin de apoyar las acciones en el marco de la Estrategia Menstrual y de Autocuidado. El 11 de mayo, se remitió el proyecto de Memorando junto con la documentación de la representación legal de la Secretaría para iniciar con el proceso de suscripción.
22. Fundación Save The Children: Se continuó con el proceso de suscripción de Memorando entre la SDMujer y la Fundación. Actualmente el documento se encuentra en revisión por parte de Save y posterior a ello, una vez se cuente con la aprobación, se iniciará la formalización al interior de la Secretaría.
23. Programa de Acción por la Igualdad y la Inclusión Social – PAIIS: Reunión entre el Natalia Moreno, SIDICU; Yenny Guzmán, Directora DED  y el Programa de Acción por la Igualdad y la Inclusión Social - PAIIS, con el fin de darles a conocer los avances del SIDICU y el trabajo con personas con discapacidad desde la SDMujer.
24. Ministerio de la Mujer de Chile: Reunión de socialización del SIDICU con profesionales del Ministerio de la Mujer de Chile con el fin de poder realizar acciones de articulación e intercambio de buenas prácticas.
25. CEMEX: Gestiones con CEMEX con el fin de explorar la posibilidad de articular acciones conjuntas frente a las formaciones que ofrece el SENA, en el marco de la promoción de empleabilidad para mujeres en sectores tradicionalmente masculinizado y de buscar un apoyo al SIDICU.
26. TechoServe: Reunión entre la SdMujer y TechoServe con el fin de evaluar alternativas de articulación en el marco de la estrategia de Empleabilidad y Emprendimiento de la SdMujer.
27. Alliance for Integrity: Reunión Alliance for Integrity y la Dirección de Derechos y Diseño de Políticas con el fin de explorar alternativas de articulación
28. Organización de Estados Interamericanos – OEI: Reunión entre la OEI y la Dirección de Enfoque Diferencial para revisar avances frente al convenio de cooperación que se quiere firmar con esta entidad.
29. Business Sweden: Reunión con Business Sweden y Transmilenio con el fin de definir acciones a seguir e intervención de la SdMujer en el proyecto Desafíos Urbanos.
30. Dirección de Estadística de la Ciudad de Buenos Aires: Coordinación y asistencia reunión Dirección de Estadística de la Ciudad de Buenos Aires- intercambio de experiencias sistema indicadores SIDICU.
31. Secretaría de Planeación de Cartagena: Reunión del Sistema Distrital de Cuidado SdMujer- Secretaría Planeación de Cartagena para intercambio técnico en materia de enfoque de género en el POT.
32. Dirección Distrital de Relaciones Internacionales- DDRI: Reunión Dirección Distrital de Relaciones Internacionales, Secretaría de Desarrollo Económico, SdMujer y ACNUR con el fin de conocer la propuesta de construcción sedes educativas de los Scalabrinianos en el barrio Santa Fe. Socialización de la convocatoria de Cooperación Triangular de la UE. 
33. Fundación Barco: Reunión con la Fundación Barco con el objetivo de definir las líneas de acción conjunta para presentar la nota de concepto a la Open Society.
34. Life &amp; Care: se coordinó la reunión con Life &amp; Care para la socialización de su misionalidad e interés de articular en el marco del sistema de relevos que será implementado por la SDMujer.
Anexos. 
1. Propuesta de proyecto y actas de reunión (1T).
2. Acta de reunión (1T).
3. Acta de la reunión (1T) 
4. Correos electrónicos, evidencia gestión.
5. Formulario diligenciado y evidencia de reunión (1T).
6. Presentación del actor externo (1T).
7. Acta de reunión (1T). 
8. Evidencia de reunión (1T).
9. Evidencia de reunión (1T). 
10. Acta de la reunión (1T). 
11. Correo electrónico, evidencia de la reunión (1T). 
12. Acta de reunión (1T). 
13. Acta de las reuniones (1T).
14. Evidencia de la reunión (1T).
15. Evidencia de la reunión (1T).
16. Citación de reunión CMMC.
17. Evidencia reunión. 
18. Agenda, PPT, evidencia de Gestión.
19. PPT, Correo electrónico.
20. Correo electrónico, proyecto MoU, justificación técnica.
21. Correos electrónicos, proyecto MoU, evidencia.
22. Evidencia
23. Acta de reunión y evidencia de asistencia.
24. Acta de reunión.
25. Evidencia de reunión.
26. Correo electrónico y evidencia de reunión.
27. Correo electrónico y evidencia de reunión.
28. Acta de reunión.
29. Acta de reunión y evidencia de gestión.
30. Evidencia de reunión.
31. Acta de reuniones.
32. Acta de reunión.
33. Evidencia.
33. Correo electrónico y brochure.</t>
  </si>
  <si>
    <t xml:space="preserve">08/JUL/2021
Seleccione con una (X) la información a presentar:  </t>
  </si>
  <si>
    <t>Andrea Ramírez Pisco - Lideresa Técnica Meta 1
Diana María Parra Romero - Lideresa Técnica Meta 2 y 3</t>
  </si>
  <si>
    <t>Nombre: Catalina Campos Romero</t>
  </si>
  <si>
    <r>
      <t>(_</t>
    </r>
    <r>
      <rPr>
        <b/>
        <u/>
        <sz val="10"/>
        <rFont val="Times New Roman"/>
        <family val="1"/>
      </rPr>
      <t>X</t>
    </r>
    <r>
      <rPr>
        <b/>
        <sz val="10"/>
        <rFont val="Times New Roman"/>
        <family val="1"/>
      </rPr>
      <t>__)Seguimiento:</t>
    </r>
  </si>
  <si>
    <t>Directora de Gestión del Conocimiento
            Subsecretaria de Políticas de Igualdad</t>
  </si>
  <si>
    <t>1. Diseñar la estrategia de corresponsabilidad del Sistema Distrital de Cuidado e iniciar proceso de implementación</t>
  </si>
  <si>
    <t>*Términos de referencia
*Documentos técnicos intermedios y finales</t>
  </si>
  <si>
    <r>
      <rPr>
        <b/>
        <sz val="10"/>
        <rFont val="Times New Roman"/>
        <family val="1"/>
      </rPr>
      <t>Estrategia de corresponsabilidad con el sector privado</t>
    </r>
    <r>
      <rPr>
        <sz val="10"/>
        <rFont val="Times New Roman"/>
        <family val="1"/>
      </rPr>
      <t xml:space="preserve">
Se adelantaron dos (2) reuniones para definir ruta de empleabilidad de mujeres cuidadoras en alianza con la Secretaría Distrital de Desarrollo Económico y Asociación BPrO la cual corresponde al sector de atención al cliente. Se estableció una ruta de trabajo y se realizó una caracterización de las mujeres cuidadoras que serán empleadas en el 2021. Se remitiò una base de datos de 222 mujeres a dicha empresa para ser tenidas en cuenta en la ruta de empleabilidad. 
Se concretó la donación de 5 lavadoras y 5 secadoras por parte de la empresa Whirpool en alianza con la Asociación Colombiana de Empresarios para la Manzana de Cuidado de Usme.
Se seleccionaron dos consultoras en alianza con ONU Mujer para el desarrollo de la estrategia de corresponsabilidad con el sector privado, una para el diseño de la estrategia y otra para gestión de alianzas. Al respecto ya se realizó una reunion para dar inicio a las consultorías, allí se explicó el Sistema y se resolvieron dudas para el desarrollo del plan de trabajo. La consultura Natalia Buenahora presentó propuesta de plan de trabajo para el diseño de la estrategia de corresponsabilidad con el Sector Privado el cual contiene cronograma, metodología y producto. Los temas a desarrollar son: (i) Diagnóstico de la oferta de servicios de cuidado privados en Bogotá;: (ii) Mapa de actores estratégicos; (iii) Levantamiento de la literatura, buenas prácticas y lecciones aprendidas; (iv)  Marco conceptual y jurídico; (iv) Definición de las acciones intersectoriales (sector privado – sector público)  teniendo en cuenta las Bases Técnicas del SIDICU y sus estrategias.  (v)  Batería de indicadores de seguimiento a la Estrategia de Corresponsabilidad (Herramientas o insumos para el monitoreo y seguimiento de la Estrategia).
</t>
    </r>
    <r>
      <rPr>
        <b/>
        <sz val="10"/>
        <rFont val="Times New Roman"/>
        <family val="1"/>
      </rPr>
      <t xml:space="preserve">Estrategia de corresponsabilidad con el sector comunitario
</t>
    </r>
    <r>
      <rPr>
        <sz val="10"/>
        <rFont val="Times New Roman"/>
        <family val="1"/>
      </rPr>
      <t>Se presentó plan de trabajo y cuestionarios por parte del PNUD para caracterizar organizaciones comunitarias en el marco de la estrategia de corresponsabilidad con el sector comunitario. 
Se realizó reunión con CONFECOOP para gestionar bases de datos con lo cual iniciar el diagnóstico de las coperativas que prestan servicios de cuidado.</t>
    </r>
  </si>
  <si>
    <t>2, Gestión de alianzas para la definición de los modelos a)operativo, b)financiero, c) monitoreo y seguimiento, d)viabilidad jurídica del Sistema</t>
  </si>
  <si>
    <r>
      <rPr>
        <b/>
        <sz val="10"/>
        <rFont val="Times New Roman"/>
        <family val="1"/>
      </rPr>
      <t xml:space="preserve">Modelo operativo: 
</t>
    </r>
    <r>
      <rPr>
        <sz val="10"/>
        <rFont val="Times New Roman"/>
        <family val="1"/>
      </rPr>
      <t xml:space="preserve">Se elaboró el Manual operativo de las unidades móviles y de las manzanas, este documento contiene: (i) objetivo; (ii) alcance; (iii) contexto; (iv) definición de las unidades móviles de servicios de cuidado; (v) criterios de focalización territorial; (vi) portafolio de servicios; (vi) política de operación; (vii) resultados esperados (viii) medición y seguimineto. 
Se cuenta con versiones finales de 2 herramientas operativas  para registrar la información sobre operación de los servicios de todos los sectores en las manzanas del cuidado y unidades móviles de servicios de cuidado. 
Se cuenta con el borrador del modelo operativo de las manzanas de cuidado y de unidades móviles de servicios de cuidado por parte de la consultora Dalberg para aprobación de la Secretaría de la Mujer. Dicho modelo contiene: (i) la oferta de servicios; (ii) la priorización de las zonas de trabajo y de franjas horarias; (iii) Los procesos para la prestación de servicios; (iv) la estructura de la organización; (v) las alianzas con otras entidades; (vi) las herramientas para la programación y monitoreo.
</t>
    </r>
    <r>
      <rPr>
        <b/>
        <sz val="10"/>
        <rFont val="Times New Roman"/>
        <family val="1"/>
      </rPr>
      <t xml:space="preserve">Modelo Financiero:
</t>
    </r>
    <r>
      <rPr>
        <sz val="10"/>
        <rFont val="Times New Roman"/>
        <family val="1"/>
      </rPr>
      <t xml:space="preserve">En el marco de la consultoría con Dalberg y la Universidad de los Andes para el componente financiero, se ha avanzado en el desarrollo del entregable de matriz de potenciales mecanismos de financiación y financiadores, y el documento de posibles escenarios de financiación con sus correspondientes anexos de acuerdo con las revisiónes y ajustes señalados por la SDMujer. 
Se avanzó en la construcción y revisión de una matriz que permite solcitar la información sobre la cobertura y el costeo de los servicios de las diferentes secretarías en el Sistema. Al respecto, se realizaron 4 reuniones con sectores (IDRD, IDARTES, Jardín Botánico, SDCRD) para validar los servicios establecidos en la matriz.
</t>
    </r>
    <r>
      <rPr>
        <b/>
        <sz val="10"/>
        <rFont val="Times New Roman"/>
        <family val="1"/>
      </rPr>
      <t xml:space="preserve">Modelo monitoreo y seguimiento
</t>
    </r>
    <r>
      <rPr>
        <sz val="10"/>
        <rFont val="Times New Roman"/>
        <family val="1"/>
      </rPr>
      <t xml:space="preserve">En alianza con la CEPAL se acordó priorizar en el plan de trabajo el desarrollo de las bases del modelo de seguimiento y monitoreo del Sistema Dsitrital de Cuidado atentiendo a que esta es una necesidad del Sistema.
Se llevó acabo reunión con la Cepal para la presentación de propuesta frente al diseño de las bases del modelo de seguimiento y monitoreo del Sistema Distrital de Cuidado. La SDMujer envió contrapropuesta delimitando el alcance de la consultoría y dejando explícito que el trabajo con la CEPAL será exclusivamente el diesñeo de las BASES del modelo. Con las delimitaciones establecidas, la SDMujer desarrolló borrador de anexo técnico para la licitación con el siguiente objeto: "Definir el modelo de seguimiento, que le permita a la entidad controlar la ejecución y el monitoreo de la gestión operativa y estratégica del Sistema Distrital de Cuidado." 
</t>
    </r>
    <r>
      <rPr>
        <b/>
        <sz val="10"/>
        <rFont val="Times New Roman"/>
        <family val="1"/>
      </rPr>
      <t xml:space="preserve">
Modelo de viabilidad jurídica
</t>
    </r>
    <r>
      <rPr>
        <sz val="10"/>
        <rFont val="Times New Roman"/>
        <family val="1"/>
      </rPr>
      <t>En el marco de la consultoría con Dalberg y la Universidad de los Andes se cuenta con la versión final del documento que contiene la propuesta de convenio interadministrativo para el Sistema Distrital de Cuidado con su correspondientes anexos. Estos  documentos tiene como objeto establecer las condiciones de coordinación entre las diferentes entidades distritales que hacen parte del Sistema Distrital de Cuidado para: (i) coordinar y articular la prestación efectiva de los servicios del SIDICU con el propósito de que estos sean prestados de forma, oportuna, eficiente y eficaz; (ii) establecer las responsabilidades generales de cada una de las partes respecto de los servicios a su cargo; (iii) definir los lineamientos para el registro de las metas del SIDICU; y (iv) fijar la forma como deben instrumentarse los acuerdos particulares entre las entidades distritales para desarrollar el presente Convenio Interadministrativo.
Se cuenta con una propuesta de acuerdo para reglamentar el SIDICU que contiene los siguientes aspectos: (i) Disposiciones generales (creación del Sistema Distrital de Cuidado, objetivos, principios, población objetivo); (ii) operatividad del Sistema (mecanismo de gobernanza, servicios del Sistema, modelo de operación, financiación); (iii) Seguimiento, monitoreo y rendición de cuentas (seguimiento y monitoreo, sistema de información, evaluación, rendición de cuentas)</t>
    </r>
  </si>
  <si>
    <t xml:space="preserve">3. Desarrollar el proceso contractual requerido para el levantamiento de la Linea Base del Sistema Distrital de Cuidado  </t>
  </si>
  <si>
    <t xml:space="preserve">Se aprobaron  los términos de referencia (anexo técnico) para el proceso contractual que permitirá el levantamiento de la Linea Base del Sistema Distrital de Cuidado. Se solicitó información a los proveedores (evento de cotización), durante el periodo del 11 al 22 de mayo de 2021,  en el cual se recibierón cuatro (4) cotizaciones, las cuales soportarón el estudio de mercado realizado y complementaron el estudio previo que fundamenta dicha contratación. El estudio previo  preliminar se radicó para revisión de la Dirección de Contratación, el día 31 de mayo. </t>
  </si>
  <si>
    <t>Se reporta un retraso por cuanto se debió ampliar las fechas del evento de cotización, a la espera de recibir una mayor participación de proveedores en la "solicitud de información".</t>
  </si>
  <si>
    <t xml:space="preserve">Se llevó a cabo mesa de trabajo el día 23 de junio con la Dirección de Contratación, en la cuál se concertó la  estructura del EP, con la finalidad de que la Dirección de Contratación, informe sobre la aprobación del estudio para iniciar con la recolección de firmas correspondientes, y proceder a ser radicado para su publicación (junto con los CDP'S), a mas tardar el 2 de julio, e iniciar así tramite en la plataforma transaccional Secop II, con el fin de que en el tercer trimestre, ya se encuentre firmado el mencionado contrato. </t>
  </si>
  <si>
    <t>4. Liderar, operar y ejercer la Secretaría Técnica de la Comisión Intersectorial del Sistema Distrital de Cuidado</t>
  </si>
  <si>
    <t>Se realizaron 4 sesiones de la Unidad Técnica de Apoyo del Sistema Distrital de Cuidado, 3 ordinarias y 1 extraordinaría en las siguientes fechas: 
1. Sesión ordinaria: 27 de abril con el siguiente orden del día: (i) Manzana del cuidado Usme, (ii)  Manzanas del Cuidado Los Mártires, (iii) Varios. 
2. Sesión ordinaria 21 de mayo con siguiente orden del día: (i) Inauguración Manzana de Cuidado – Usme
(ii)Revisión Minuto a Minuto Usme
3. Sesión extraordinaria 8 de junio con el siguiente orden del día: (i) Presentación de la ficha técnica de la Manzana del Cuidado Los Mártires. (ii) Presentación resultados encuesta definición franja de servicios, (iii) Presentación socialización con población trans, (iv) Varios. 
4. Sesión ordinaria 25 de junio con el siguiente orden del día: (i)Inauguración de la Manzana del Cuidado Kennedy.</t>
  </si>
  <si>
    <t xml:space="preserve">5. Gestionar alianzas para la consecución de recursos y donaciones </t>
  </si>
  <si>
    <t>La actividad se cumplió en el primer trimestre de la vigencia. Se gestionó con la Fundación Antonio Restrepo Barco, la donación de once (11) diademas multimedia nuevas para computadores, marca Esenses para los procesos formativos en la Manzana de Cuidado de Ciudad Bolívar, ubicada en el SuperCade Manitasy/o para cualquier proceso formativo asociado a las Manzanas de Cuidado. La donación se formalizó mediante acuerdo 616 de 2021.</t>
  </si>
  <si>
    <t xml:space="preserve">6. Gestionar y brindar asistencia técnica para la incorporación de los componentes del Sistema Distrital de Cuidado en el POT. </t>
  </si>
  <si>
    <t>Se realizaron cinco reuniones con el propósito de incluir el enfoque de género, diferencial y de derechos en el articulado del POT.
Se incluyó en el articulado del POT el enfoque de género, diferencial y de derechos como un principio rector y  las definiciones del Sistema Distrital de Cuidado,  Servicios del cuidado y Manzanas del cuidado.                           
Se incluyó como indicador en el articulado del POT el número de 91 manzanas para la ejecución  en el periodo total del POT divididas en tres fases de implementación: 2021-2027, 2028-2031, 2032-2035.</t>
  </si>
  <si>
    <t>7. Articular en el marco de la alianza con Open Society la implementación de dos Unidades Móviles de Servicios de Cuidado (Urbana - Rural)</t>
  </si>
  <si>
    <t xml:space="preserve">La actividad se cumplió en el primer trimestre de la vigencia. Se inauguraron 2 unidades móviles de servicios del cuidado. La Unidad Móvil Urbana recorrerá las localidades de Suba - Compartir, Engativá - Ferias y Rafael Uribe Uribe - Marruecos y la rural estará en Sumapaz - San Juan, Ciudad Bolivar - Quiba Baja y Usme - Vereda Olarte. Los servicios que prestarán son: 1. Para cuidadoras: educación flexible, formación complementaria, prevención y promoción en salud, asesoría jurídica y psicológica y espacios respiro. 2. Para personas que requieren cuidado: actividad física (personas con discapacidad y adultos mayores), el arte de cuidarte (niños y niñas). 3. Para la ciudadanía en general: servicios de transformación cultural. 
Entre abril y mayo se realizaron 3089 atenciones discriminadas así: cuidadoras 2729; personas que requieren cuidado niñas y niños 135 y ciudadanía en general 225.
Del 1 al 29 de junio de 2021 se realizaron 1483 atenciones discriminadas así: cuidadoras 1262; personas que requieren cuidado niñas y niños 108; adultas mayores 7, personas con discapacidad 1 y ciudadanía en general 105. </t>
  </si>
  <si>
    <t>8. Gestionar y desarrollar alianza para la definición técnica y acompañamiento en la implementación del programa de relevos de cuidado</t>
  </si>
  <si>
    <t>El 14 de mayo inició la consultoría para la “Asesoría técnica para el diseño e implementación del programa de Relevos Domiciliarios de Cuidado, en el marco del Sistema Distrital de Cuidados de Bogotá", a cargo de la consultora Eleonor Faur y la cual opera en alianza con ONUMujeres.Así mismo, se avanzó en la construcción del Anexo Técnico del Programa Relevos de Cuidado, para iniciar la licitación del operador del servicio. Este documento se encuentra en revisión por parte de la Dirección de Contratación.</t>
  </si>
  <si>
    <t>9. Desarrollar acciones estrategicas para el acompañamiento en la implementación del componente de formación</t>
  </si>
  <si>
    <t xml:space="preserve">En el marco del memorando de entendimiento entre la Alcaldía y el Servicio Nacional de Aprendizaje SENA (2020), el 31 de mayo del 2021 se firmó el convenio entre la Secretaría Distrital de la Mujer y el SENA. 
Se designaron a los integrantes o delegados por parte de la Secretaría de la Mujer, en el Comité Coordinador del Convenio con el SENA. Además se diseñó el plan operativo para dar cumplimiento a las metas de formación, dando cumplimiento a lo señalado en  el convenio. Está pendiente la programación del primer Comité Operativo con el SENA.
En el mes de junio finalizó la Consultoría con el Programa de las Naciones Unidas para el Desarrollo (PNUD) y UNESCO, la cual tuvo el propósito de diseñar un Modelo de Fortalecimiento de Capacidades para Cuidadoras, fortaleciendo el componente de formación de la Estrategia de Cuidado a Cuidadoras. Como resultado de esta Consultoría se obtuvieron tres documentos o productos: i) Identificación de brechas de las mujeres cuidadoras de Bogotá, ii) Rutas o trayectorias de formación para las cuidadoras de Bogotá y iii) Recomendaciones para la implementación del modelo. 
El 28 de junio inició el contrato suscrito entre la Secretaría Distrital de la Mujer con la Universidad Nacional de Colombia, con el objeto de “Elaborar, desarrollar, virtualizar y poner en marcha cursos virtuales para el desarrollo de capacidades de las mujeres, así como capacidades institucionales a partir de los enfoques de género y diferencial.”, donde se tiene contemplado el diseño de un curso virtual para brindar herramientas a las cuidadoras para el reconocimiento de su trabajo de cuidado. </t>
  </si>
  <si>
    <t xml:space="preserve">10. Gestionar y desarrollar acciones para el diseño de la estrategia de comunicaciones. </t>
  </si>
  <si>
    <t>Se han adelantado acciones para la firma del convenio con ONU Mujeres para el desarrollo de piezas comunicativas orientadas a difundir los objetivos del Sistema Distrital de Cuidado y sus servicios de forma masiva. Con esta alianza se lograrán los siguientes productos: dos comerciales para televisión, en formato de alta calidad, con diez reducciones que se utilizarán para hacer pauta digital, un jingle para difundir y pautar la operación de las Unidades Móviles y sus servicios. Además, dentro de esta alianza se está trabajando articuladamente con Sancho, agencia que aportorá la construcción de un concepto y de acciones comunicativas claves para construir la estrategia de comunicaciones de Cambio Cultural A Cuidar se Aprende.</t>
  </si>
  <si>
    <t xml:space="preserve">11. Gestión contractual para la implementación de la estrategia de comunicaciones del Sistema Distrital de Cuidado. </t>
  </si>
  <si>
    <t xml:space="preserve">Se avanzò en el proceso contractual (plan de medios e impresos) para la difusión y convocatoria del Sistema Distrital de Cuidado, así: 
(1) Plan de Medios: Este contrato ya tiene acta de inicio, minuta y certificado de registro presupuestal. Desde el equipo de Comunicaciones Estratégicas de la SDMujer se han venido adelantando las acciones para empezar la ejecución de estos recursos. 
(2) Impresos: Este contrato está en proceso de cotización y definición del tipo de contratación que se va a surtir para ejecutar estos recursos. Este proceso está en la Dirección Administrativa y Financiera. Desde el equipo SIDICU se adelantó la propuesta de requerimientos y materiales. </t>
  </si>
  <si>
    <t xml:space="preserve"> </t>
  </si>
  <si>
    <t>(___) Formulación</t>
  </si>
  <si>
    <t>(_X_) Actualización</t>
  </si>
  <si>
    <t>( X )Seguimiento: abr-jun 2021</t>
  </si>
  <si>
    <r>
      <t xml:space="preserve">
</t>
    </r>
    <r>
      <rPr>
        <b/>
        <u/>
        <sz val="10"/>
        <rFont val="Times New Roman"/>
        <family val="1"/>
      </rPr>
      <t>SEGUNDO TRIMESTRE</t>
    </r>
    <r>
      <rPr>
        <u/>
        <sz val="10"/>
        <rFont val="Times New Roman"/>
        <family val="1"/>
      </rPr>
      <t>:</t>
    </r>
    <r>
      <rPr>
        <sz val="10"/>
        <rFont val="Times New Roman"/>
        <family val="1"/>
      </rPr>
      <t xml:space="preserve"> Se finalizó con la elaboración de los EP y la contratación del equipo interdisciplinario de apoyo a los procesos de gestión administrativa.</t>
    </r>
  </si>
  <si>
    <r>
      <t xml:space="preserve">
</t>
    </r>
    <r>
      <rPr>
        <b/>
        <u/>
        <sz val="11"/>
        <rFont val="Times New Roman"/>
        <family val="1"/>
      </rPr>
      <t>SEGUNDO TRIMESTRE:</t>
    </r>
    <r>
      <rPr>
        <b/>
        <sz val="11"/>
        <rFont val="Times New Roman"/>
        <family val="1"/>
      </rPr>
      <t xml:space="preserve">  </t>
    </r>
    <r>
      <rPr>
        <sz val="11"/>
        <rFont val="Times New Roman"/>
        <family val="1"/>
      </rPr>
      <t>En el segundo trimestre de la vigencia 2021, se realizaron los correspondientes informes de respuesta a las requerimientos de control interno Nos:  3-2021-002524 y  3-2021-002525 del 24 de junio de 2021,  sobre los resultados de las medidas adoptadas durante el II trimestre de 2021 en el marco de las disposiciones legales contenidas en el Acuerdo Distrital 719 de 2018 y el Decreto  Distrital 492 de 2019 en materia de austeridad del gasto relacionadas con los siguientes aspectos: Adquisición de equipos  de fotocopias, Adquisición de maquinaria, Vehículos Oficiales, Servicio de fotocopiado, multicopiado e impresión, Edición, impresión, reproducción y publicación de avisos,  Manejo de inventarios y stock de elementos, horas Extras,  Reparaciones locativas y mantenimientos de bienes inmuebles o muebles, suscripciones a revistas y periódicos,  Seguimiento a los indicadores incluidos dentro del plan de austeridad de la presente vigencia; contratación de la prestación de servicios profesionales y de apoyo a la gestión, Utilización de acuerdos marco de precios  y Campañas de sensibilización en materia de austeridad. Así mismo, estamos consolidando el Informe Semestral de Austeridad de Gasto, que será enviado al Concejo de Bogotá en el mes de agosto de 2021.</t>
    </r>
  </si>
  <si>
    <r>
      <rPr>
        <b/>
        <sz val="10"/>
        <rFont val="Times New Roman"/>
        <family val="1"/>
      </rPr>
      <t xml:space="preserve">
</t>
    </r>
    <r>
      <rPr>
        <b/>
        <u/>
        <sz val="10"/>
        <rFont val="Times New Roman"/>
        <family val="1"/>
      </rPr>
      <t>SEGUNDO TRIMESTRE</t>
    </r>
    <r>
      <rPr>
        <b/>
        <sz val="10"/>
        <rFont val="Times New Roman"/>
        <family val="1"/>
      </rPr>
      <t>:</t>
    </r>
    <r>
      <rPr>
        <sz val="10"/>
        <rFont val="Times New Roman"/>
        <family val="1"/>
      </rPr>
      <t xml:space="preserve">  Durante el segundo trimestre se realizó el cargue de 6.738  productos en el aplicativo de la entidad, procesados correctamente lo que representa un avance del 60% en relación a las tomas físicas programadas para la vigencia 2021.</t>
    </r>
  </si>
  <si>
    <r>
      <rPr>
        <b/>
        <u/>
        <sz val="10"/>
        <rFont val="Times New Roman"/>
        <family val="1"/>
      </rPr>
      <t>SEGUNDO TRIMESTRE</t>
    </r>
    <r>
      <rPr>
        <b/>
        <sz val="10"/>
        <rFont val="Times New Roman"/>
        <family val="1"/>
      </rPr>
      <t>:</t>
    </r>
    <r>
      <rPr>
        <sz val="10"/>
        <rFont val="Times New Roman"/>
        <family val="1"/>
      </rPr>
      <t xml:space="preserve"> Durante el segundo trimestre se realizaron las tomas físicas de inventarios de las CIOM y CID de Ciudad Bolívar, Chapinero, Suba, Sumapaz, Fontibón, Bosa, Candelaria, Engativá, Usaquén, Barrios Unidos, Santa fé, Mártires, Teusaquillo, Antonio Nariño y San Cristóbal. Realizando la verificación de los bienes contra la base de inventarios, y trasladando los bienes que no cumplen con las condiciones para su servicio al depósito para revisar y emitir conceptos técnicos.</t>
    </r>
  </si>
  <si>
    <t xml:space="preserve">FECHA DE ELABORACIÓN
Seleccione con una (X) la información a presentar:  
</t>
  </si>
  <si>
    <t>(__X_)Seguimiento:</t>
  </si>
  <si>
    <r>
      <rPr>
        <b/>
        <u/>
        <sz val="10"/>
        <rFont val="Times New Roman"/>
        <family val="1"/>
      </rPr>
      <t>SEGUNDO TRIMESTRE:</t>
    </r>
    <r>
      <rPr>
        <sz val="10"/>
        <rFont val="Times New Roman"/>
        <family val="1"/>
      </rPr>
      <t xml:space="preserve"> En el segundo trimestre se vincularon mediante contrato de prestación de servicios; una (1) auxiliar de archivo para reforzar el equipo de intervención archivística de expedientes contractuales y una (1) profesional para apoyar la actualización y socialización de instrumentos archivísticos, integrando el equipo interdisciplinario de gestión documental, que desarrolla y ejecuta todas las actividades previstas en planes de trabajo, diseñados para la vigencia 2021.</t>
    </r>
  </si>
  <si>
    <r>
      <rPr>
        <b/>
        <u/>
        <sz val="10"/>
        <rFont val="Times New Roman"/>
        <family val="1"/>
      </rPr>
      <t>SEGUNDO TRIMESTRE:</t>
    </r>
    <r>
      <rPr>
        <sz val="10"/>
        <rFont val="Times New Roman"/>
        <family val="1"/>
      </rPr>
      <t xml:space="preserve"> En este periodo de la vigencia 2021 se enviaron correos para adelantar visitas de seguimiento a dependencias del nivel central, Casas de Igualdad de Oportunidades para las Mujeres CIOM, Casas Refugio y Casa de Todas. Lo anterior, con el propósito de verificar los procesos de organización documental y estimar volúmenes para diseñar el respectivo cronograma de transferencias que se enviarán al archivo central.</t>
    </r>
  </si>
  <si>
    <t xml:space="preserve">Cumplimiento a los cronogramas de intervención archivística </t>
  </si>
  <si>
    <r>
      <rPr>
        <b/>
        <u/>
        <sz val="10"/>
        <rFont val="Times New Roman"/>
        <family val="1"/>
      </rPr>
      <t>SEGUNDO TRIMESTRE:</t>
    </r>
    <r>
      <rPr>
        <b/>
        <sz val="10"/>
        <rFont val="Times New Roman"/>
        <family val="1"/>
      </rPr>
      <t xml:space="preserve"> </t>
    </r>
    <r>
      <rPr>
        <sz val="10"/>
        <rFont val="Times New Roman"/>
        <family val="1"/>
      </rPr>
      <t>En el segundo trimestre se ha venido trabajando principalmente en el archivo de gestión de las Direcciones de Contratación y Talento Humano. Lo anterior, teniendo en cuenta los requerimientos efectuados por la Contraloría, de los contratos de la vigencia 2017 y 2019, relacionados con casas refugio y contrato de transporte, contratos 255 de 2017 y 355 de 2019. De igual manera, el equipo que soporta el proceso de gestión documental ha intervenido, atendiendo los lineamientos establecidos en el Manual de Gestión Documental de la Entidad, las series documentales 13. CONTRATOS, 18. HISTORIAS LABORALES y 33. PROCESOS DISCIPLINARIOS.</t>
    </r>
  </si>
  <si>
    <t>Cumplimineto a los cronogramas de actualización, implementación y socialización de los instrumentos archivísticos</t>
  </si>
  <si>
    <t>Informe de estado y avance de la actualización, implementación y socialización de los instrumentos archivisticos</t>
  </si>
  <si>
    <r>
      <rPr>
        <b/>
        <u/>
        <sz val="10"/>
        <rFont val="Times New Roman"/>
        <family val="1"/>
      </rPr>
      <t>SEGUNDO TRIMESTRE:</t>
    </r>
    <r>
      <rPr>
        <b/>
        <sz val="10"/>
        <rFont val="Times New Roman"/>
        <family val="1"/>
      </rPr>
      <t xml:space="preserve">  </t>
    </r>
    <r>
      <rPr>
        <sz val="10"/>
        <rFont val="Times New Roman"/>
        <family val="1"/>
      </rPr>
      <t>En el segundo trimestre se llevaron a cabo mesas de trabajo con el equipo interdisciplinario de gestión documental con el fin de revisar y actualizar los documentos de procedimientos de gestión documental y de inventario de activos de la información, este último contó con la participación del profesional líder de seguridad de la información de la Oficina Asesora de Planeación, además se efectuaron capacitaciones y socializaciones de instrumentos archivísticos en inducción institucional, capacitación de gestión documental e instrumentos archivísticos dirigido a auxiliares de la Dirección de Territorialización y CIOM. Por otro lado, se culminó con la actualización del procedimiento de registro de activos de la información y su respectivo formato. Así mismo, se avanzó en la actualización del programa de gestión documental PGD, alineándolo con el PINAR y los proyectos de fortalecimiento del archivo central. De igual manera, se actualizó y se socializó los instrumentos archivísticos e implementación de la segunda fase del SIC, además de la recomendación de la Dirección de Archivo de Bogotá de actualizar el PGD, y armonizarlo con el plan de desarrollo vigente para el cuatrienio 2021 a 2024. Vale la pena mencionar, que en el primer trimestre se reportó una ejecución del 10% y en el segundo trimestre se llegó a una ejecución del 40% así llegando a un total del 50%.</t>
    </r>
  </si>
  <si>
    <r>
      <rPr>
        <b/>
        <u/>
        <sz val="10"/>
        <rFont val="Times New Roman"/>
        <family val="1"/>
      </rPr>
      <t>SEGUNDO TRIMESTRE</t>
    </r>
    <r>
      <rPr>
        <b/>
        <sz val="10"/>
        <rFont val="Times New Roman"/>
        <family val="1"/>
      </rPr>
      <t>:</t>
    </r>
    <r>
      <rPr>
        <sz val="10"/>
        <rFont val="Times New Roman"/>
        <family val="1"/>
      </rPr>
      <t xml:space="preserve"> En el segundo trimestre se dio continuidad a la ejecución del plan de acción para la implementación de la segunda fase del plan de conservación. De igual manera, se efectuaron capacitaciones a las Direcciones de Contratación y Talento Humano en lineamientos en conservación, buenas prácticas en la conservación de documentos. Así mismo, estas capacitaciones fueron dirigidas a profesionales que gestionan y tramitan las series documentales de contratos e historias laborales, abogados(as), psicólogos(as), referentes, auxiliares administrativas de las Casas de Igualdad de Oportunidades y a los auxiliares de todas las dependencias del nivel central. En igual sentido, se elaboró documento con la proyección del mobiliario que se requiere para el almacenamiento de los documentos en el archivo central de la entidad. Por otro lado, se sostuvo reunión con la contratista encargada de los archivos de las casas refugio para hacer seguimiento al estado de la documentación producida por las casas refugio que se encuentran en el Archivo Central.</t>
    </r>
  </si>
  <si>
    <r>
      <rPr>
        <b/>
        <u/>
        <sz val="11"/>
        <rFont val="Times New Roman"/>
        <family val="1"/>
      </rPr>
      <t>SEGUNDO TRIMESTRE:</t>
    </r>
    <r>
      <rPr>
        <b/>
        <sz val="11"/>
        <rFont val="Times New Roman"/>
        <family val="1"/>
      </rPr>
      <t xml:space="preserve"> </t>
    </r>
    <r>
      <rPr>
        <sz val="10"/>
        <rFont val="Times New Roman"/>
        <family val="1"/>
      </rPr>
      <t>En el segundo trimestre se continuó en producción de la nueva versión de ORFEO, adelantando el respectivo soporte funcional, evaluación y solución de requerimientos realizados por las usuarias a través de la mesa de ayuda, llamadas y WhatsApp. De igual manera, se realizan las siguientes acciones:  
1. Reuniones de seguimiento, pruebas y requerimientos de las funcionalidades de Orfeo. 
2. Modificación de la funcionalidad de ventanilla virtual para permitir la radicación de anónimos.
3. Adecuaciones en la generación de estadísticas de Orfeo para garantizar que funcionen con la estructura de radicación de la Secretaría Distrital de la Mujer. 
4. Adecuaciones en la generación de indicadores del dashboard para garantizar que funcionen correctamente. 
5. Se modifica la funcionalidad de consultas para permitir la búsqueda de radicados mediante el código de SDQS, lo anterior en armonía e implementando de estrategias para consolidar el plan de preservación a largo plazo, enfocado en el documento digital y electrónico. 
6. Análisis, diseño, desarrollo, pruebas y puesta en funcionamiento de la funcionalidad para incluir documentos y URLs a expedientes sin necesidad de radicados. 
7. Modificación para permitir asignar permiso para utilizar la opción desde la administración de usuarios.</t>
    </r>
  </si>
  <si>
    <r>
      <rPr>
        <b/>
        <u/>
        <sz val="10"/>
        <rFont val="Times New Roman"/>
        <family val="1"/>
      </rPr>
      <t>SEGUNDO TRIMESTRE:</t>
    </r>
    <r>
      <rPr>
        <sz val="10"/>
        <rFont val="Times New Roman"/>
        <family val="1"/>
      </rPr>
      <t xml:space="preserve">  En el segundo trimestre se realiza un monitoreo continuo y capacitación de usuarias para garantizar el uso correcto del sistema, adicionalmente, se realiza adecuaciones y desarrollo de nuevas funcionalidades de acuerdo a los requerimientos de las usuarias, tales como:  Inclusión de documentos y URLs en expedientes, Anulación de radicados, registro de anónimos por ventanilla virtual, análisis y diseño del Módulo de Metadatos de Orfeo. Finalmente, se realiza la actualización de la matriz de requisitos del SGDEA. Todo esto, en armonía con el desarrollo del plan de preservación digital.</t>
    </r>
  </si>
  <si>
    <t xml:space="preserve">FECHA DE ELABORACIÓN
Seleccione con una (X) la información a presentar
</t>
  </si>
  <si>
    <r>
      <rPr>
        <b/>
        <u/>
        <sz val="10"/>
        <rFont val="Times New Roman"/>
        <family val="1"/>
      </rPr>
      <t>SEGUNDO TRIMESTRE:</t>
    </r>
    <r>
      <rPr>
        <sz val="10"/>
        <rFont val="Times New Roman"/>
        <family val="1"/>
      </rPr>
      <t xml:space="preserve"> La Dirección de Contratación durante el período comprendido entre el 1 de abril y el 30 de junio de 2021, recibió de las diferentes direcciones y/o dependencias de la SDMujer 180 estudios previos. Estudios previos que fueron centralizados y revisados. Y una vez revisados y aprobados se les dio la viabilidad jurídica para continuar con el trámite pertinente de contratación.
Es de aclarar que para el primer trimestre se reportaron 477 Estudios Previos y 477 minutas
contractuales y se finalizó con 491 respectivamente.</t>
    </r>
  </si>
  <si>
    <r>
      <rPr>
        <b/>
        <u/>
        <sz val="10"/>
        <color indexed="8"/>
        <rFont val="Times New Roman"/>
        <family val="1"/>
      </rPr>
      <t>SEGUNDO TRIMESTRE:</t>
    </r>
    <r>
      <rPr>
        <sz val="10"/>
        <color indexed="8"/>
        <rFont val="Times New Roman"/>
        <family val="1"/>
      </rPr>
      <t xml:space="preserve"> La Dirección de Contratación durante el período comprendido entre el 1 de abril y el 30 de junio de 2021, recibió de las diferentes dependencias y/o áreas solicitudes de contratación. En virtud de lo anterior, en el segundo trimestre se recibieron 180 estudios previos</t>
    </r>
    <r>
      <rPr>
        <sz val="10"/>
        <rFont val="Times New Roman"/>
        <family val="1"/>
      </rPr>
      <t>, los cuales fueron centralizados y revisados. Y una vez revisados los procesos aprobados en los PAABS se dio vialidad jurídica y se continuó con la elaboración de 180</t>
    </r>
    <r>
      <rPr>
        <sz val="10"/>
        <color indexed="8"/>
        <rFont val="Times New Roman"/>
        <family val="1"/>
      </rPr>
      <t xml:space="preserve"> minutas de contratación. La información puede ser consultada a través de</t>
    </r>
    <r>
      <rPr>
        <b/>
        <sz val="10"/>
        <color indexed="8"/>
        <rFont val="Times New Roman"/>
        <family val="1"/>
      </rPr>
      <t>l link:  https://www.sdmujer.gov.co/ley-de-transparencia-y-acceso-a-la-informacion-publica/contratacion/publicacion-de-la-informacion-contractual.</t>
    </r>
    <r>
      <rPr>
        <sz val="10"/>
        <rFont val="Times New Roman"/>
        <family val="1"/>
      </rPr>
      <t xml:space="preserve">
Es de aclarar que para el primer trimestre se reportaron 477 Estudios Previos y se finalizó con 491.</t>
    </r>
  </si>
  <si>
    <r>
      <rPr>
        <b/>
        <u/>
        <sz val="10"/>
        <rFont val="Times New Roman"/>
        <family val="1"/>
      </rPr>
      <t>SEGUNDO TRIMESTRE</t>
    </r>
    <r>
      <rPr>
        <b/>
        <sz val="10"/>
        <rFont val="Times New Roman"/>
        <family val="1"/>
      </rPr>
      <t>:</t>
    </r>
    <r>
      <rPr>
        <sz val="10"/>
        <color indexed="8"/>
        <rFont val="Times New Roman"/>
        <family val="1"/>
      </rPr>
      <t xml:space="preserve"> La Dirección de Contratación durante el período comprendido entre el 1 de abril y el 30 de junio de 2021, elaboró tres (3) pliegos de condiciones, cuatro (4) invitaciones públicas y un (1) estudio previo correspondientes a los contratos de prestación de servicios profesionales y de apoyo a la gestión, supervisados en la Dirección de Contratación.</t>
    </r>
  </si>
  <si>
    <r>
      <rPr>
        <b/>
        <sz val="10"/>
        <rFont val="Times New Roman"/>
        <family val="1"/>
      </rPr>
      <t>SEGUNDO TRIMESTRE:</t>
    </r>
    <r>
      <rPr>
        <sz val="10"/>
        <rFont val="Times New Roman"/>
        <family val="1"/>
      </rPr>
      <t xml:space="preserve"> La Dirección de Contratación durante el período comprendido entre el 1 de abril y el 30 de junio de 2021, realizó el seguimiento pertinente a la ejecución del PAABS </t>
    </r>
    <r>
      <rPr>
        <sz val="10"/>
        <color indexed="8"/>
        <rFont val="Times New Roman"/>
        <family val="1"/>
      </rPr>
      <t>de la SDMujer. En virtud de lo anterior, la Directora de Contratación en los Comités y/o reuniones llevadas a cabo a través de la aplicación Microsoft Teams socializó y entregó información detallada de la ejecución del PAABS. Así mismo, se enviaron correos electrónicos con el fin de realizar un estricto seguimiento y/o cumplimiento al PAABS.</t>
    </r>
  </si>
  <si>
    <r>
      <rPr>
        <b/>
        <u/>
        <sz val="10"/>
        <rFont val="Times New Roman"/>
        <family val="1"/>
      </rPr>
      <t>SEGUNDO TRIMESTRE:</t>
    </r>
    <r>
      <rPr>
        <sz val="10"/>
        <rFont val="Times New Roman"/>
        <family val="1"/>
      </rPr>
      <t xml:space="preserve"> La Dirección de Contratación en el segundo trimestre presentó dentro de los primeros diez días hábiles de cada mes, la totalidad de los informes de Ley relacionados con la gestión contractual, así: SIVICOF - SIDEAP y TRANSPARENCIA 
De igual manera, se atendieron aproximadamente 92 requerimientos clasificados entre requerimientos de Personería, Procuraduría, Contraloría, derechos de petición de ciudadanos, memorandos y solicitudes internas. 
Así mismo, se expidieron ciento sesenta y tres (163) certificaciones de contratos.</t>
    </r>
  </si>
  <si>
    <r>
      <rPr>
        <b/>
        <u/>
        <sz val="10"/>
        <color indexed="8"/>
        <rFont val="Times New Roman"/>
        <family val="1"/>
      </rPr>
      <t>SEGUNDO TRIMESTRE</t>
    </r>
    <r>
      <rPr>
        <b/>
        <sz val="10"/>
        <color indexed="8"/>
        <rFont val="Times New Roman"/>
        <family val="1"/>
      </rPr>
      <t>:</t>
    </r>
    <r>
      <rPr>
        <sz val="10"/>
        <color indexed="8"/>
        <rFont val="Times New Roman"/>
        <family val="1"/>
      </rPr>
      <t xml:space="preserve"> La Dirección de Contratación en el segundo trimestre, convocó y desarrolló dos (02) capacitaciones, la primera realizada el 8 de abril de 2021, denominada "verificación y evaluación de propuestas en procesos de contratación" y la segunda "SOCIALIZACIÓN CRONOGRAMA LEY GARANTÍAS - CONTRATACIÓN DIRECTA 2022, NORMAS CONTRACTUALES 2021 Y SUPERVISIÓN ", dirigida a todas las dependencias de la SDMujer, en especial a supervisores y apoyo a la supervisión de la SDMujer que intervienen en los temas contractuales, mencionada capacitación se llevó a cabo el  11  de junio de 2021, las capacitaciones se realizaron en la modalidad virtual a través de la aplicación Teams.</t>
    </r>
  </si>
  <si>
    <r>
      <rPr>
        <b/>
        <sz val="10"/>
        <color indexed="8"/>
        <rFont val="Times New Roman"/>
        <family val="1"/>
      </rPr>
      <t>SEGUNDO TRIMESTRE:</t>
    </r>
    <r>
      <rPr>
        <sz val="10"/>
        <color indexed="8"/>
        <rFont val="Times New Roman"/>
        <family val="1"/>
      </rPr>
      <t xml:space="preserve"> La Dirección de Contratación durante el 1 de abril y el 30 de junio de 2021, recibió solicitudes de liquidación de contratos. Una vez revisadas las solicitudes por los abogados se continuó con la elaboración de las respectivas actas de liquidación.
Se recibieron 29 solicitudes de liquidación de contratos suscritos en la vigencia 2017, 2019, 2020 y 2021, de las cuales se suscribieron 17 actas de liquidación y 12 se encuentran en proceso de revisión, ajustes por el área solicitante y/o elaboración (PDF del estado detallado de las solicitudes de liquidación).</t>
    </r>
  </si>
  <si>
    <r>
      <rPr>
        <b/>
        <u/>
        <sz val="10"/>
        <color indexed="8"/>
        <rFont val="Times New Roman"/>
        <family val="1"/>
      </rPr>
      <t>SEGUNDO TRIMESTRE:</t>
    </r>
    <r>
      <rPr>
        <sz val="10"/>
        <color indexed="8"/>
        <rFont val="Times New Roman"/>
        <family val="1"/>
      </rPr>
      <t xml:space="preserve"> La Dirección de Contratación durante el segundo trimestre de la vigencia 2021, emitió las alertas respectivas en lo relacionado a las fechas límites para el trámite de liquidación de contratos y/o convenios suscritos por la SDMujer. Por lo anterior, se enviaron memorandos a los supervisores comunicando y alertando sobre las fechas de pérdida de competencia para liquidar los contratos.
• Oficina Asesora de Planeación
• Dirección de eliminación de Violencia contra las Mujeres y Acceso a la Justicia.
• Dirección de Enfoque Diferencial.
• Dirección de Gestión Administrativa y Financiera
• Dirección de Gestión del Conocimiento 
• Dirección de Derechos y Diseño de Política
• Subsecretaría de Políticas de Igualdad
• Dirección de Talento Humano
• Dirección de Territorialización de Derechos y participación.</t>
    </r>
  </si>
  <si>
    <t xml:space="preserve">(_) Formulación: </t>
  </si>
  <si>
    <t>Nombre: Tania Carolina Martínez Blanco</t>
  </si>
  <si>
    <t>Nombre: Adibi Jalima Jalafes Montes</t>
  </si>
  <si>
    <t>(_X__)Seguimiento:</t>
  </si>
  <si>
    <r>
      <t xml:space="preserve">Cargo: </t>
    </r>
    <r>
      <rPr>
        <sz val="11"/>
        <rFont val="Arial Narrow"/>
        <family val="2"/>
      </rPr>
      <t>Abogado - Contratista Dirección de Contratación</t>
    </r>
  </si>
  <si>
    <r>
      <t xml:space="preserve">Cargo: </t>
    </r>
    <r>
      <rPr>
        <sz val="11"/>
        <rFont val="Arial Narrow"/>
        <family val="2"/>
      </rPr>
      <t>Directora de Contratación</t>
    </r>
  </si>
  <si>
    <r>
      <t xml:space="preserve">
</t>
    </r>
    <r>
      <rPr>
        <b/>
        <u/>
        <sz val="11"/>
        <rFont val="Times New Roman"/>
        <family val="1"/>
      </rPr>
      <t>SEGUNDO TRIMESTRE</t>
    </r>
    <r>
      <rPr>
        <b/>
        <sz val="11"/>
        <rFont val="Times New Roman"/>
        <family val="1"/>
      </rPr>
      <t xml:space="preserve">: </t>
    </r>
    <r>
      <rPr>
        <sz val="11"/>
        <rFont val="Times New Roman"/>
        <family val="1"/>
      </rPr>
      <t xml:space="preserve">En el segundo trimestre </t>
    </r>
    <r>
      <rPr>
        <b/>
        <sz val="11"/>
        <rFont val="Times New Roman"/>
        <family val="1"/>
      </rPr>
      <t>s</t>
    </r>
    <r>
      <rPr>
        <sz val="11"/>
        <rFont val="Times New Roman"/>
        <family val="1"/>
      </rPr>
      <t>e finalizó con la elaboración de los EP y la contratación del equipo interdisciplinario de apoyo de la Dirección de Gestion Administrativa y Financiera.</t>
    </r>
  </si>
  <si>
    <r>
      <t xml:space="preserve">
</t>
    </r>
    <r>
      <rPr>
        <b/>
        <u/>
        <sz val="11"/>
        <rFont val="Times New Roman"/>
        <family val="1"/>
      </rPr>
      <t>SEGUNDO TRIMESTRE</t>
    </r>
    <r>
      <rPr>
        <b/>
        <sz val="11"/>
        <rFont val="Times New Roman"/>
        <family val="1"/>
      </rPr>
      <t xml:space="preserve">: </t>
    </r>
    <r>
      <rPr>
        <sz val="11"/>
        <rFont val="Times New Roman"/>
        <family val="1"/>
      </rPr>
      <t xml:space="preserve"> El 15 de abril de 2021, se reportó en la plataforma de la Secretaría Distrital de Hacienda, BOGOTA CONSOLIDA, la información financiera correspondiente al mes de marzo de 2021 junto con los anexos en Pdf, Word y Excel; de conformidad con los plazos establecidos para el reporte de información dados en la Resolución No. DDC-000002 de 2018 expedida por la Contadora General de Bogotá D.C., modificados mediante CIRCULAR No. 101 de 2021. Así mismo, de conformidad con la política de operación contable aprobada en la entidad, se publica en la página Web de la entidad los estados financieros de los siguientes meses:  
1. marzo se publicó el 21 de abril de 2021. 
2. abril se publicó el 21 de mayo de 2021 
3. mayo se publicó el 21 de junio de 2021. 
Adicionalmente se publicaron en la cartelera los Estados financieros de los meses de abril y mayo de 2021.</t>
    </r>
  </si>
  <si>
    <r>
      <t xml:space="preserve">
</t>
    </r>
    <r>
      <rPr>
        <b/>
        <u/>
        <sz val="11"/>
        <rFont val="Times New Roman"/>
        <family val="1"/>
      </rPr>
      <t>SEGUNDO TRIMESTRE</t>
    </r>
    <r>
      <rPr>
        <b/>
        <sz val="11"/>
        <rFont val="Times New Roman"/>
        <family val="1"/>
      </rPr>
      <t xml:space="preserve">: </t>
    </r>
    <r>
      <rPr>
        <sz val="11"/>
        <rFont val="Times New Roman"/>
        <family val="1"/>
      </rPr>
      <t>El 24 de junio de 2021, se reportó en la plataforma de la Secretaría Distrital de Hacienda, la información de los artículos 2º y 4º de la Resolución DDI-000396 de 2021, correspondiente a la información exógena distrital de la vigencia 2020. Vale la pena mencionar que para este trimestre no se tenía programada el reporte de información, sin embargo, se reportó la información de los artículos de la resolución en mención.</t>
    </r>
  </si>
  <si>
    <r>
      <t xml:space="preserve">
</t>
    </r>
    <r>
      <rPr>
        <b/>
        <u/>
        <sz val="11"/>
        <rFont val="Times New Roman"/>
        <family val="1"/>
      </rPr>
      <t>SEGUNDO TRIMESTRE</t>
    </r>
    <r>
      <rPr>
        <b/>
        <sz val="11"/>
        <rFont val="Times New Roman"/>
        <family val="1"/>
      </rPr>
      <t xml:space="preserve">: </t>
    </r>
    <r>
      <rPr>
        <sz val="11"/>
        <rFont val="Times New Roman"/>
        <family val="1"/>
      </rPr>
      <t>En el segundo trimestre se tramitaron los siguientes documentos:
Del 1° de abril al 30 de junio de 2021, se expidieron 222 Certificados de Disponibilidad Presupuestal (446 anulaciones totales o parciales). 
Del 1° de abril al 30 de junio de 2021, se expidieron 322 Certificados de Registro Presupuestal (299 anulaciones totales o parciales). 
Se realizaron tres (3) modificaciones presupuestales para gastos de funcionamiento de la Entidad. 
Se elaboraron 22 relaciones de autorización, de las cuales se anularon dos (2), atendiendo el 100% de las solicitudes realizadas.   
Se elaboraron 44 órdenes de pago de la vigencia 2020, de las cuales ninguna se anuló, atendiendo el 100% de las solicitudes realizadas.
Se elaboraron 1735 OP de la vigencia 2021, de las cuales se anularon once (11), se atendió el 100% de las cuentas radicadas dentro de los plazos establecidos, de acuerdo con lo programado en el PAC.</t>
    </r>
  </si>
  <si>
    <r>
      <rPr>
        <u/>
        <sz val="11"/>
        <rFont val="Times New Roman"/>
        <family val="1"/>
      </rPr>
      <t xml:space="preserve">
</t>
    </r>
    <r>
      <rPr>
        <b/>
        <u/>
        <sz val="11"/>
        <rFont val="Times New Roman"/>
        <family val="1"/>
      </rPr>
      <t>SEGUNDO TRIMESTRE</t>
    </r>
    <r>
      <rPr>
        <b/>
        <sz val="11"/>
        <rFont val="Times New Roman"/>
        <family val="1"/>
      </rPr>
      <t xml:space="preserve">: </t>
    </r>
    <r>
      <rPr>
        <sz val="11"/>
        <rFont val="Times New Roman"/>
        <family val="1"/>
      </rPr>
      <t xml:space="preserve">En el segundo trimestre se envió a cada Dirección, correo electrónico el 1 de mayo y el 1 de junio de 2021, con el seguimiento a los saldos (ejecución presupuestal vigencias, ejecución presupuestal reservas, detallado de reservas presupuestales, CDP por rubros, RP por rubros y pasivos exigibles). Lo anterior, para la respectiva verificación. De igual manera, se atendieron los correos con las solicitudes de información de ejecución de los diferentes proyectos a cargo de las Direcciones.
Se realizó la entrega mensual de la ejecución presupuestal de reservas y de la vigencia; así mismo, las actas de liquidaciones de contratos constituidos como pasivos exigibles en vigencias anteriores, durante los primeros cinco días hábiles de cada mes a la Dirección de Presupuesto de la Secretaría Distrital de Hacienda Distrital, en las siguientes fechas: 7 de abril, 3 de mayo y 1 de junio de 2021.
Se remitió la rendición de la cuenta anual 2020 y las cuentas mensuales de abril y mayo de 2021 a la Contraloría Distrital de Bogotá por medio del aplicativo SIVICOF.  La cuenta mensual del mes de junio de 2021 se reporta la segunda semana del mes de julio de 2021.
El 07 de mayo de 2021, se envió por correo electrónico solicitado la información a las áreas para la reprogramación del pac del mes de junio y julio. La programación de pagos versus su ejecución en la vigencia 2021 fue del 79,05% y en la vigencia 2020 (reservas) del 72,38%.
</t>
    </r>
  </si>
  <si>
    <t xml:space="preserve">
Se realiza seguimiento a las actividades del PETI, Se realiza seguimiento al avance en la implementación de las recomendaciones de funcion publica frente a politica de gobierno digital y seguridad digital
Se realiza Autodiagnostico de datos personales de los procesos y dependencias </t>
  </si>
  <si>
    <t xml:space="preserve">
Se elaboró y presentó el documento de metodología de activos de información al comité institucional de gestión y desempeño.
Se proyecto y se presento para aprobación por parte del comite institucional de gestión y desempeño Plan de sensibilización en seguridad de la información que ya se encuentra aprobado</t>
  </si>
  <si>
    <t xml:space="preserve">Al cierre del segundo trimestre las licencias requeridas para la operación de la entidad se encuentran instaladas y en funcionamiento (certificados SSL, licencias de Oracle, Microsoft, firmas digitales adobe Sign, Vmware, Simplivity y Adobe Creative Cloud). Se realizo contrato No. 541 de 2021 de Microsoft. 
Se dio inicio a contrato 671 de 2021 de comunicaciones convergentes ETB
Se dio inicio al contrato de mantenimiento de UPS No.640 de 2021 </t>
  </si>
  <si>
    <t xml:space="preserve">• Se realizo la entrega del aplicativo FUID. • Se realizaron los ajustes solicitados para la puesta en producción del sistema ICOPS y entro en funcionamiento el 25 de junio. • Ya se encuentra en funcionamiento el micrositio FURAG, •se atendieron 60 requerimientos de publicaciones de pagina web  •Se  realizaron capacitaciones en el uso del aplicativo ICOPS, a 287 usuarios entre los cuales se encontraban supervisoras, apoyos a la supervisión, contratistas, profesionales de Financiera y Corporativa  (31 horas). Se brindó capacitación en la implementación de firmas digitales a 3 usuarios de la entidad (1 hora)
• En el mes de Junio se realizo adecuación de la Sala CID de casa de todas y se solicito la habilitación de datos, IP Centrex y Wifi de las sedes de antonio nariño y archivo por parte del proveedor ETB
• Se entregaron 4 MIFI para el proyecto 7718 y 2 para el 7672 por parte del proveedor de ETB
</t>
  </si>
  <si>
    <t>En el segundo trimestre se recibieron 1.139 requerimientos de soporte tecnológico a través del aplicativo mesa de ayuda de los cuales a corte 30 de junio se han atendido 1.104 los 35 restantes se atienden a principio
de mes debido a su complejidad, los requerimientos mas solicitados son simisional, usuarios de red, correo electronico , Orfeo e ICOPS</t>
  </si>
  <si>
    <t>Para el segundo trimestre del 2021, se dio inicio al contrato de mantenimiento de UPS y el mantenimiento se encuentra programado para el mes de julio de 2021
Se publico en la plataforma de Secop II el proceso contractual de mantenimiento de aire acondicionado</t>
  </si>
  <si>
    <t xml:space="preserve">• Se atendieron 300 requerimientos  relacionados con soporte a la página Web y aplicativo ICOPS, los cuales corresponden a actualización de contenido y
de funcionalidades.
 • Se realizaron 10  ajustes requeridos para la entrega del aplicativo FUID.
 • Se realizaron 7 ajustes requeridos para el sistema de inventarios.
• Se atendieron los 64 requerimientos recibidos relacionados con soporte y ajustes solicitados para la puesta en producción del sistema ICOPS.
• Se realiza instalación y entrega de servidores del sistema de información LIMAY
Para la pagina Web se estan atendiendo los requerimientos recibidos para la implementación de la CIO Virtual
</t>
  </si>
  <si>
    <t>Se atendieron los requerimientos recibidos relacionados con:
-Encuestas de satisfacción de atención a la ciudadanía
-Encuestas de satisfacción de PQRS
-Proceso de elección consejo consultivo de mujeres de espacio autonomo
-Sistema de Información de inventarios 
-Aplicativo  ICOPS
-Micrositio FURAG
-Página WEB
-Formulario Único de Inventario Documental
-Aplicativo de Votaciones para consejo consultivo de mujeres y equidad
de gènero.</t>
  </si>
  <si>
    <t xml:space="preserve">Nombre:Jerson Augusto Murillo Palomino Lider Tecnico Oficina Asesora de Planeación </t>
  </si>
  <si>
    <t xml:space="preserve">Nombre:Sandra Catalina Campos Romero </t>
  </si>
  <si>
    <t>Cargo:Lider Tecnico Contratista</t>
  </si>
  <si>
    <t>Cumplido al 100% en el Primer Trimestre 2021.</t>
  </si>
  <si>
    <t>NA</t>
  </si>
  <si>
    <r>
      <rPr>
        <b/>
        <u/>
        <sz val="10"/>
        <rFont val="Times New Roman"/>
        <family val="1"/>
      </rPr>
      <t>SEGUNDO TRIMESTRE:</t>
    </r>
    <r>
      <rPr>
        <sz val="10"/>
        <rFont val="Times New Roman"/>
        <family val="1"/>
      </rPr>
      <t xml:space="preserve"> Como parte de la ejecución del Plan de Bienestar Social e Incentivos, aprobado para la vigencia 2021, se adelantaron las siguientes acciones, durante el Segundo Trimestre:
</t>
    </r>
    <r>
      <rPr>
        <b/>
        <sz val="10"/>
        <rFont val="Times New Roman"/>
        <family val="1"/>
      </rPr>
      <t>1</t>
    </r>
    <r>
      <rPr>
        <sz val="10"/>
        <rFont val="Times New Roman"/>
        <family val="1"/>
      </rPr>
      <t xml:space="preserve">. Conmemoración Internacional por la Salud de las Mujeres: Conferencia con el Doctor Santiago Rojas, asistieron 127 personas y se realizó la entrega de detalle de autocuidado a 148 mujeres de planta de la entidad.
</t>
    </r>
    <r>
      <rPr>
        <b/>
        <sz val="10"/>
        <rFont val="Times New Roman"/>
        <family val="1"/>
      </rPr>
      <t>2</t>
    </r>
    <r>
      <rPr>
        <sz val="10"/>
        <rFont val="Times New Roman"/>
        <family val="1"/>
      </rPr>
      <t xml:space="preserve">. Conmemoración día del Pueblo Gitano: Diseño de pieza gráfica y socialización a través de los canales de comunicación interna de la entidad.
</t>
    </r>
    <r>
      <rPr>
        <b/>
        <sz val="10"/>
        <rFont val="Times New Roman"/>
        <family val="1"/>
      </rPr>
      <t>3</t>
    </r>
    <r>
      <rPr>
        <sz val="10"/>
        <rFont val="Times New Roman"/>
        <family val="1"/>
      </rPr>
      <t xml:space="preserve">. Celebración día de la Secretaria: Evento virtual con reconocimiento por parte de las directivas de la entidad y entrega de detalle a 31 auxiliares administrativas de la entidad.
</t>
    </r>
    <r>
      <rPr>
        <b/>
        <sz val="10"/>
        <rFont val="Times New Roman"/>
        <family val="1"/>
      </rPr>
      <t>4</t>
    </r>
    <r>
      <rPr>
        <sz val="10"/>
        <rFont val="Times New Roman"/>
        <family val="1"/>
      </rPr>
      <t xml:space="preserve">.  Celebración día de las profesiones: En el mes de junio se elaboró y socializó la tarjeta para celebrar el día de las abogadas y abogados. 
</t>
    </r>
    <r>
      <rPr>
        <b/>
        <sz val="10"/>
        <rFont val="Times New Roman"/>
        <family val="1"/>
      </rPr>
      <t>5</t>
    </r>
    <r>
      <rPr>
        <sz val="10"/>
        <rFont val="Times New Roman"/>
        <family val="1"/>
      </rPr>
      <t xml:space="preserve">. Curso de manualidades: Se realizó el taller virtual de "Terrarios en Casa", con entrega de materiales y asistencia de 22 personas.
</t>
    </r>
    <r>
      <rPr>
        <b/>
        <sz val="10"/>
        <rFont val="Times New Roman"/>
        <family val="1"/>
      </rPr>
      <t>6.</t>
    </r>
    <r>
      <rPr>
        <sz val="10"/>
        <rFont val="Times New Roman"/>
        <family val="1"/>
      </rPr>
      <t xml:space="preserve"> Apoyo emocional individual: Se realizó apoyo psicológico individual de 3 colaboradores en 6 consultas. 
</t>
    </r>
    <r>
      <rPr>
        <b/>
        <sz val="10"/>
        <rFont val="Times New Roman"/>
        <family val="1"/>
      </rPr>
      <t>7.</t>
    </r>
    <r>
      <rPr>
        <sz val="10"/>
        <rFont val="Times New Roman"/>
        <family val="1"/>
      </rPr>
      <t xml:space="preserve"> Nos cuidamos y nos divertimos - Gimnasia Laboral: Se realizó la inscripción a las categorías 4ta y 5ta de los IV Juegos Distritales que está organizando el DASCD, adicionalmente en el mes de junio se iniciaron las jornadas de gimnasia laboral con apoyo de la caja de compensación.
</t>
    </r>
    <r>
      <rPr>
        <b/>
        <sz val="10"/>
        <rFont val="Times New Roman"/>
        <family val="1"/>
      </rPr>
      <t>8</t>
    </r>
    <r>
      <rPr>
        <sz val="10"/>
        <rFont val="Times New Roman"/>
        <family val="1"/>
      </rPr>
      <t xml:space="preserve">. Jornada de Capacitación Emocional: Se realizó el taller de Conversaciones en Red: "PORQUE ACA, TU ERES LO MAS IMPORTANTE", el cual hizo parte de la celebración del día de la secretaria con asistencia de 38 personas.
</t>
    </r>
    <r>
      <rPr>
        <b/>
        <sz val="10"/>
        <rFont val="Times New Roman"/>
        <family val="1"/>
      </rPr>
      <t>9</t>
    </r>
    <r>
      <rPr>
        <sz val="10"/>
        <rFont val="Times New Roman"/>
        <family val="1"/>
      </rPr>
      <t xml:space="preserve">. Pausas Activas Mentales: Se inició el programa de psico retos con la realización de 6 jornadas, con la asistencia de 86 personas.
</t>
    </r>
    <r>
      <rPr>
        <b/>
        <sz val="10"/>
        <rFont val="Times New Roman"/>
        <family val="1"/>
      </rPr>
      <t>10</t>
    </r>
    <r>
      <rPr>
        <sz val="10"/>
        <rFont val="Times New Roman"/>
        <family val="1"/>
      </rPr>
      <t xml:space="preserve">. Feria de Vivienda: Se realizó la feria de vivienda con compensar en el mes de abril.
</t>
    </r>
    <r>
      <rPr>
        <b/>
        <sz val="10"/>
        <rFont val="Times New Roman"/>
        <family val="1"/>
      </rPr>
      <t>11</t>
    </r>
    <r>
      <rPr>
        <sz val="10"/>
        <rFont val="Times New Roman"/>
        <family val="1"/>
      </rPr>
      <t xml:space="preserve">. Feria Financiera: Se realizaron las siguientes ferias: 1. mercados campesinos, 2. alianza de descuentos con SUGO y 3. Feria de créditos compensar.
</t>
    </r>
    <r>
      <rPr>
        <b/>
        <sz val="10"/>
        <rFont val="Times New Roman"/>
        <family val="1"/>
      </rPr>
      <t>12</t>
    </r>
    <r>
      <rPr>
        <sz val="10"/>
        <rFont val="Times New Roman"/>
        <family val="1"/>
      </rPr>
      <t xml:space="preserve">. Conmemoración fecha de cumpleaños y entrega de detalle: Se realizó el envió de las tarjetas de cumpleaños virtuales a través de correo electrónico y se realizó la entrega del reconocimiento a las servidoras y servidores que cumplieron años en el primer semestre.
</t>
    </r>
    <r>
      <rPr>
        <b/>
        <sz val="10"/>
        <rFont val="Times New Roman"/>
        <family val="1"/>
      </rPr>
      <t>13</t>
    </r>
    <r>
      <rPr>
        <sz val="10"/>
        <rFont val="Times New Roman"/>
        <family val="1"/>
      </rPr>
      <t xml:space="preserve">. Café con la secretaria: Se realizó la actividad de reconocimiento con la Subsecretaria de Gestión Corporativa.
</t>
    </r>
    <r>
      <rPr>
        <b/>
        <u/>
        <sz val="10"/>
        <rFont val="Times New Roman"/>
        <family val="1"/>
      </rPr>
      <t>SALARIO EMOCIONAL</t>
    </r>
    <r>
      <rPr>
        <sz val="10"/>
        <rFont val="Times New Roman"/>
        <family val="1"/>
      </rPr>
      <t xml:space="preserve">
</t>
    </r>
    <r>
      <rPr>
        <u/>
        <sz val="10"/>
        <rFont val="Times New Roman"/>
        <family val="1"/>
      </rPr>
      <t>1. DIA DE AUTOCUIDADO</t>
    </r>
    <r>
      <rPr>
        <sz val="10"/>
        <rFont val="Times New Roman"/>
        <family val="1"/>
      </rPr>
      <t xml:space="preserve">: Se concedió el permiso de cumpleaños a las 21 servidoras que lo solicitaron. 
</t>
    </r>
    <r>
      <rPr>
        <u/>
        <sz val="10"/>
        <rFont val="Times New Roman"/>
        <family val="1"/>
      </rPr>
      <t>2. EXPRESION EMOTIVA:</t>
    </r>
    <r>
      <rPr>
        <sz val="10"/>
        <rFont val="Times New Roman"/>
        <family val="1"/>
      </rPr>
      <t xml:space="preserve"> Se enviaron mensaje de condolencias a las servidoras que tuvieron procesos de duelo en el segundo trimestre.
</t>
    </r>
    <r>
      <rPr>
        <u/>
        <sz val="10"/>
        <rFont val="Times New Roman"/>
        <family val="1"/>
      </rPr>
      <t>3. HORARIO FLEXIBLE:</t>
    </r>
    <r>
      <rPr>
        <sz val="10"/>
        <rFont val="Times New Roman"/>
        <family val="1"/>
      </rPr>
      <t xml:space="preserve"> Se concedió permiso para estudios de posgrado: Daniela María Bolívar Gómez.
</t>
    </r>
    <r>
      <rPr>
        <u/>
        <sz val="10"/>
        <rFont val="Times New Roman"/>
        <family val="1"/>
      </rPr>
      <t>4. PERMISO PARA REUNIONES ESCOLARES:</t>
    </r>
    <r>
      <rPr>
        <sz val="10"/>
        <rFont val="Times New Roman"/>
        <family val="1"/>
      </rPr>
      <t xml:space="preserve"> Se concedió Permiso a Claudia Marcela Rodríguez.</t>
    </r>
  </si>
  <si>
    <t>*Día de conmemoración de la creación de la SDMUJER y entrega de incentivos a las mejores servidoras de la entidad: Por agenda del nivel directivo se traslada esta actividad.
*Actividad de interiorización del código de integridad: Se está conformando el grupo de gestoras y gestores de integridad, en cuanto quede conformado se adelantará la actividad.
*Torneos Deportivos: Para este periodo se adelantó la realización de los juegos del DASCD. Por lo tanto, se reprograma para el 2 semestre.
*Actividades Culturales: Por el momento la oferta es muy reducida, por lo que se espera que para el segundo semestre se amplíe y así ofrecer más alternativas a las servidoras y servidores públicos.</t>
  </si>
  <si>
    <t>Las acciones que se habían formulado en el Plan de Bienestar Social e Incentivos que no fueron ejecutadas durante el segundo trimestre por diferentes razones expuestas en la columna anterior, han sido reprogramadas para ejecutar durante el segundo semestre de 2021 y así cumplir con lo establecido en el presente POA.</t>
  </si>
  <si>
    <t>Esta actividad esta programada para ejecutarse en el cuarto trimestre de la vigencia 2021.</t>
  </si>
  <si>
    <r>
      <rPr>
        <b/>
        <u/>
        <sz val="10"/>
        <rFont val="Times New Roman"/>
        <family val="1"/>
      </rPr>
      <t>SEGUNDO TRIMESTRE:</t>
    </r>
    <r>
      <rPr>
        <sz val="10"/>
        <rFont val="Times New Roman"/>
        <family val="1"/>
      </rPr>
      <t xml:space="preserve"> Como parte de la ejecución del Plan Institucional de Formación y Capacitación, aprobado para la vigencia 2021, se adelantaron las siguientes acciones, durante el Segundo Trimestre:
1. Capacitación en Elaboración de Encuestas: Se contó con la asistencia de 44 personas. 
2. Capacitación en Diseño de Gráficas para la Visualización de la Información: Participaron 44 personas. 
3. Innovación y Creatividad: Se realizó la socialización de los cursos del DASCD y de la Secretaría General de la Alcaldía Mayor, los cuales comprendían las siguientes temáticas: Fundamentos de innovación pública, Gestión del conocimiento e innovación pública y convocatoria programa ejecutivo en la innovación en la gestión pública.
4. Herramientas de Microsoft 365: Se realizó 1 sesión de Outlook con asistencia de 41 personas, 1 sesión de TEAMS con asistencia de 34 personas, 2 sesiones de ONE DRIVE con asistencia de 105 personas, 1 sesión de YAMMER con asistencia de 23 personas y 1 sesión de TO DO Y PLANNER con la asistencia de 26 personas.
5. Capacitación sobre Almacén e Inventarios: Se contó con la participación de 26 personas.
6. Derecho Disciplinario: Se realizó la capacitación en acción preventiva de liquidación contractual, con la asistencia de 150 personas.
7. Contratación Estatal: Se realizó la capacitación y socialización de lineamientos normativos de la Ley de Garantías, con la participación de 68 personas.
8. Atención al Ciudadano con Enfoque Diferencial: Se realizaron 3 sesiones de socialización de los protocolos de atención al ciudadano con enfoque diferencial - 1 sesión para el personal de aseo y cafetería y 2 sesiones para las servidoras y servidores de las casas de igualdad de oportunidades; se contó con asistencia total de 117 personas. Adicionalmente se han realizado 5 sesiones sobre la normatividad y procesos de atención, contando con la asistencia de 81 personas en total.
9. Código de Integridad: En el marco de las jornadas de inducción se presentó y socializó el código de integridad, orígenes, valores y principios institucionales y su significado. 
REINDUCCIÓN:
10. Capacitación en OMEG: Se realizó con la asistencia de 49 personas.
11. Capacitación en funcionamiento del SIMISIONAL: Se realizó con la participación de 73 personas.
12. Política de seguridad de la información y protección de datos personales: Se realizaron 4 sesiones con la asistencia de 118 personas en total. 
13. Yo sé de género: 19 servidoras y servidores realizaron el curso en su totalidad.
14. Política Pública de la Mujer y Equidad de Género: Se ejecutó esta actividad con la asistencia de 92 personas. 
15. Transversalización y lenguaje incluyente: Se realizó esta socialización con la asistencia de 104 personas. 
INDUCCIÓN:
Se realizaron 2 procesos de Inducción en el segundo trimestre; una en el mes de abril con las personas que ingresaron a período de prueba en el mes de marzo y abril y los contratistas que a la fecha habían ingresado a la entidad; la asistencia a esta actividad fue de 104 personas. La otra se ejecutó en el mes de junio con las personas que ingresaron a planta provisional con una asistencia de 72 personas. En relación al seguimiento de la segunda fase para las servidoras y servidores que ingresaron a la entidad en el primer semestre del 2021, se indica que el 65% ya completo la segunda fase y el 35% restante se encuentran en proceso de realización o de certificación.</t>
    </r>
  </si>
  <si>
    <t>*Capacitación en Aplicabilidad de Seguros: Esta actividad se realizará en el segundo semestre, toda vez que para este semestre se ejecutó la temática con énfasis en los procesos de liquidación contractual y fundamentos de la ley de garantías.
*Sistema Perno: Se reprograma esta capacitación, por temas de técnicos y logísticos.
* Código de Integridad: Esta actividad se realizará con el nuevo grupo de gestoras y gestores de integridad, el cual se encuentra en convocatoria.
*Acoso laboral y sexual laboral: por temas de agenda de las conferencistas y por solicitud del comité de convivencia laboral, esta actividad fue reprogramada.
*Articulación interinstitucional - portafolio de servicios: Por solicitud de la Oficina Asesora de Planeación, se reagendó para el segundo semestre, dado que se está realizando la actualización de dicho portafolio.</t>
  </si>
  <si>
    <t>Las acciones que se habían formulado en el Plan Institucional de Formación y Capacitación que no fueron ejecutadas durante el segundo trimestre, por diferentes razones expuestas en la columna anterior, han sido reprogramadas para ejecutar durante el segundo semestre de 2021 y así cumplir con lo establecido en el presente POA. De igual manera, vale la pena mencionar que en el primer trimestre no se tenían actividades programadas sin embargo se ejecutó un 16%.</t>
  </si>
  <si>
    <r>
      <rPr>
        <b/>
        <u/>
        <sz val="11"/>
        <rFont val="Times New Roman"/>
        <family val="1"/>
      </rPr>
      <t>SEGUNDO TRIMESTRE:</t>
    </r>
    <r>
      <rPr>
        <sz val="11"/>
        <rFont val="Times New Roman"/>
        <family val="1"/>
      </rPr>
      <t xml:space="preserve"> Como parte de la ejecución del Plan de Seguridad y Salud en el trabajo, aprobado para la vigencia 2021, se adelantaron las siguientes acciones, durante el Segundo Trimestre:
1. Afiliaciones a la ARL.
2. Entrega de suministros para prevención del Covid-19, elementos de bioseguridad.
3. Socialización de la política y objetivos del SG-SST.
4. Actualización de matrices de peligros y planes de emergencias.
5. Diseño del plan estratégico de seguridad vial.
6. Programación y ejecución de la semana de la salud.
7. Proceso de elaboración del programa de hábitos de vida saludable y el programa de riesgo biológico, los cuales se encuentran actualmente en borrador y revisión.
8. Capacitaciones enfocadas a mitigar el riesgo psicosocial.
9. Seguimiento a casos Covid-19 y a las condiciones de salud de los colaboradores de la Entidad.
10. Programación de exámenes médicos ocupacionales.
11. Reuniones del Comité Paritario de Seguridad y Salud en el Trabajo - COPASST - de la Entidad.
12. Socialización de campañas y boletinas, enfocadas en la contención y prevención de la propagación del COVID - 19.
13. Se adelantó la convocatoria y conformación de la Brigada de Emergencias de la entidad.
14. Se socializó información relacionada con la vacunación de Covid-19.
15. Se ejecutó inducción sobre el SG-SST.
16. Se gestionaron capacitaciones sobre caídas a nivel y a desnivel.
17. Se realizaron jornadas de capacitación a la Brigada de Emergencias de la Entidad.</t>
    </r>
  </si>
  <si>
    <r>
      <rPr>
        <b/>
        <u/>
        <sz val="11"/>
        <rFont val="Times New Roman"/>
        <family val="1"/>
      </rPr>
      <t>SEGUNDO TRIMESTRE:</t>
    </r>
    <r>
      <rPr>
        <sz val="11"/>
        <rFont val="Times New Roman"/>
        <family val="1"/>
      </rPr>
      <t xml:space="preserve"> Durante el segundo trimestre del 2021 se realizaron las siguientes acciones requeridas para vincular al personal, como resultado del concurso de méritos, realizado a través de la Comisión Nacional del Servicio Civil: 
</t>
    </r>
    <r>
      <rPr>
        <b/>
        <sz val="11"/>
        <rFont val="Times New Roman"/>
        <family val="1"/>
      </rPr>
      <t xml:space="preserve">1. </t>
    </r>
    <r>
      <rPr>
        <sz val="11"/>
        <rFont val="Times New Roman"/>
        <family val="1"/>
      </rPr>
      <t xml:space="preserve">Se adelantaron las gestiones administrativas ante la CNSC para presentar las solicitudes de verificación técnica y uso de listas de elegibles, producto de las derogatorias o renuncias a los nombramientos en período de prueba; con el fin de proceder a efectuar los nuevos nombramientos de elegibles en estricto orden de mérito.
</t>
    </r>
    <r>
      <rPr>
        <b/>
        <sz val="11"/>
        <rFont val="Times New Roman"/>
        <family val="1"/>
      </rPr>
      <t>2.</t>
    </r>
    <r>
      <rPr>
        <sz val="11"/>
        <rFont val="Times New Roman"/>
        <family val="1"/>
      </rPr>
      <t xml:space="preserve"> Se procedió a efectuar catorce (14) nombramientos en período de prueba como producto de las autorizaciones de la CNSC de uso de la lista de elegibles, a causa de derogatorias o renuncias.
</t>
    </r>
    <r>
      <rPr>
        <b/>
        <sz val="11"/>
        <rFont val="Times New Roman"/>
        <family val="1"/>
      </rPr>
      <t xml:space="preserve">3. </t>
    </r>
    <r>
      <rPr>
        <sz val="11"/>
        <rFont val="Times New Roman"/>
        <family val="1"/>
      </rPr>
      <t xml:space="preserve">Se enviaron los lineamientos para la vinculación y posesión de tres (3) elegibles, así como la solicitud de los documentos necesarios para tal fin.
</t>
    </r>
    <r>
      <rPr>
        <b/>
        <sz val="11"/>
        <rFont val="Times New Roman"/>
        <family val="1"/>
      </rPr>
      <t xml:space="preserve">4. </t>
    </r>
    <r>
      <rPr>
        <sz val="11"/>
        <rFont val="Times New Roman"/>
        <family val="1"/>
      </rPr>
      <t xml:space="preserve">Se llevaron a cabo las diligencias de posesión de los elegibles antes mencionados, que corresponden a un total de tres (3) personas en el Segundo Trimestre 2021. Lo anterior, para un total de 69 vinculaciones a corte del 30 de junio de 2021. Precisando que a la fecha antes mencionada se han presentado algunas renuncias sobre dichos nombramientos.
</t>
    </r>
    <r>
      <rPr>
        <b/>
        <sz val="11"/>
        <rFont val="Times New Roman"/>
        <family val="1"/>
      </rPr>
      <t xml:space="preserve">5. </t>
    </r>
    <r>
      <rPr>
        <sz val="11"/>
        <rFont val="Times New Roman"/>
        <family val="1"/>
      </rPr>
      <t xml:space="preserve">Se registró la información personal, familiar y profesional de cada nuevo servidor y servidora, verificando la documentación requerida y creando el expediente respectivo de historia laboral.
</t>
    </r>
    <r>
      <rPr>
        <b/>
        <sz val="11"/>
        <rFont val="Times New Roman"/>
        <family val="1"/>
      </rPr>
      <t xml:space="preserve">6. </t>
    </r>
    <r>
      <rPr>
        <sz val="11"/>
        <rFont val="Times New Roman"/>
        <family val="1"/>
      </rPr>
      <t xml:space="preserve">Se gestionó el proceso correspondiente a la vinculación de la planta, dentro del cual se encuentran las afiliaciones correspondientes a ARL, EPS, AFP, Caja de Compensación y Cesantías a las que hubo lugar, al igual que la realización de los exámenes ocupacionales de ingreso.
</t>
    </r>
    <r>
      <rPr>
        <b/>
        <sz val="11"/>
        <rFont val="Times New Roman"/>
        <family val="1"/>
      </rPr>
      <t>7.</t>
    </r>
    <r>
      <rPr>
        <sz val="11"/>
        <rFont val="Times New Roman"/>
        <family val="1"/>
      </rPr>
      <t xml:space="preserve"> Se adelantaron las gestiones administrativas necesarias para expedir cuatro (4) actos administrativos de derogatorias de nombramientos en período de prueba de los elegibles que no aceptaron en términos o decidieron no tomar posesión. </t>
    </r>
  </si>
  <si>
    <r>
      <rPr>
        <b/>
        <u/>
        <sz val="10"/>
        <rFont val="Times New Roman"/>
        <family val="1"/>
      </rPr>
      <t>SEGUNDO TRIMESTRE</t>
    </r>
    <r>
      <rPr>
        <b/>
        <sz val="10"/>
        <rFont val="Times New Roman"/>
        <family val="1"/>
      </rPr>
      <t xml:space="preserve">: </t>
    </r>
    <r>
      <rPr>
        <sz val="10"/>
        <rFont val="Times New Roman"/>
        <family val="1"/>
      </rPr>
      <t>La Subsecretaría de Gestión Corporativa, por medio del proceso de Atención a la Ciudadanía, realiza por parte de la Secretaría Distrital de la Mujer, la solicitud de actualización de la información relacionada con los temas de interés de la ciudadanía, en el portal web institucional de la Entidad y en el aplicativo virtual de la Guía de Trámites y Servicios de la Alcaldía Mayor de Bogotá; este último se puede consultar en el siguiente enlace:
http://guiatramitesyservicios.bogota.gov.co/entidad/secretaria_distrital_de_la_mujer). Dicha labor, se ha adelantado mensualmente, garantizando información clara y veraz a la ciudadanía.
En el segundo trimestre de la vigencia 2021 se solicitó la incorporación del "Botón de Denuncias" en la portada principal de la página web de la Entidad.</t>
    </r>
  </si>
  <si>
    <r>
      <t xml:space="preserve">
</t>
    </r>
    <r>
      <rPr>
        <b/>
        <u/>
        <sz val="10"/>
        <rFont val="Times New Roman"/>
        <family val="1"/>
      </rPr>
      <t>SEGUNDO TRIMESTRE:</t>
    </r>
    <r>
      <rPr>
        <sz val="10"/>
        <rFont val="Times New Roman"/>
        <family val="1"/>
      </rPr>
      <t xml:space="preserve"> La Secretaría Distrital de la Mujer, por medio de la Subsecretaría de Gestión Corporativa - Proceso de Atención a la Ciudadanía, con el acompañamiento de la Dirección de Territorialización de Derechos y Participación y el proceso de Comunicación Estratégica, atiende a las inquietudes de la ciudadanía, relativas a los servicios e información general en el marco de las acciones de la Secretaría General de la Alcaldía Mayor de Bogotá D.C. quien a través de la Dirección del Sistema Distrital de Servicio a la Ciudadanía, de manera conjunta da cumplimento al Decreto 494 del 2010, mediante el SuperCADE MÓVIL - FDSC en las diferentes Localidades de Bogotá con el objeto de acercar la administración a la ciudadanía y reunir a entidades distritales, nacionales y privadas para ofrecer sus trámites y servicios.
De acuerdo con las disposiciones impartidas por la Alcaldía Mayor de Bogotá y la Presidencia de Colombia para prevenir la propagación del Covid-19, se cancelaron las ferias SuperCADE MÓVIL - FDSC en las diferentes localidades de Bogotá.</t>
    </r>
  </si>
  <si>
    <t>Teniendo en cuenta las medidas que viene adoptando el Gobierno Nacional y Distrital para prevenir y/o mitigar la propagación del virus del COVID 19, en el segundo trimestre de la vigencia 2021, no se programaron Ferias de Servicio a la Ciudadanía por la Secretaría General de Bogotá D.C. u otras entidades distritales, nacionales y/o privadas en las cuales la Secretaría Distrital de la Mujer haya participado.</t>
  </si>
  <si>
    <t>Teniendo en cuenta que la Secretaría General de Bogotá D.C., es quien lidera las ferias de servicio a la ciudadanía y a la fecha no ha sido posible la programación de éstas por los temas expuestos, no es posible establecer una posible solución para dar cumplimiento a esta actividad. Una vez la entidad en mención y/o otras entidades distritales, nacionales y/o privadas programen ferias de servicios, la SDMujer participará de manera activa, cumpliendo con los protocolos de bioseguridad establecidos, para dar a conocer sus servicios.</t>
  </si>
  <si>
    <r>
      <rPr>
        <b/>
        <u/>
        <sz val="10"/>
        <rFont val="Times New Roman"/>
        <family val="1"/>
      </rPr>
      <t>SEGUNDO TRIMESTRE:</t>
    </r>
    <r>
      <rPr>
        <sz val="10"/>
        <rFont val="Times New Roman"/>
        <family val="1"/>
      </rPr>
      <t xml:space="preserve"> La Subsecretaría de Gestión Corporativa - Proceso de Atención a la Ciudadanía, con el acompañamiento de la Dirección de Gestión Administrativa y Financiera y la Dirección de Talento Humano, han venido desarrollando actividades de seguimiento, con el fin de dar cumplimiento a los criterios de accesibilidad al medio físico en el punto de atención de la Sede Central de la Entidad, de acuerdo a lo requerido en el diagnóstico de accesibilidad al medio físico realizado por la Veeduría Distrital con el apoyo del CIDCCA, y en cumplimiento de la Norma Técnica Colombiana NTC 6047.
En el segundo trimestre de la vigencia 2021 la Subsecretaría de Gestión Corporativa - Proceso de Atención a la Ciudadanía, realizó lo siguiente:
• Elaboración del cronograma de seguimiento de las acciones para dar cumplimiento a los hallazgos encontrados en el informe de accesibilidad.
• Ejecución de reuniones con la Dirección de Gestión Administrativa y Financiera y con la Dirección de Talento Humano, para la presentación del cronograma y para el seguimiento a los compromisos definidos. Estas reuniones se realizaron de la siguiente manera: 
- (Mayo 28) Revisión del cronograma - diagnóstico de accesibilidad con la Dirección de Gestión Administrativa y Financiera.
- (Junio 03) Revisión del cronograma - diagnóstico de accesibilidad con la Dirección de Talento Humano.
- (Junio 22) Revisión de avances - diagnóstico de accesibilidad con la Dirección de Talento Humano.
- (Junio 29) Revisión de avances - diagnóstico de accesibilidad con la Dirección de Gestión Administrativa y Financiera.
• Se adelantó la inspección física al punto de atención de la Sede Central por parte de la Dirección de Gestión Administrativa y Financiera, para validar los hallazgos reportados en el diagnóstico de accesibilidad.</t>
    </r>
  </si>
  <si>
    <r>
      <rPr>
        <b/>
        <u/>
        <sz val="10"/>
        <rFont val="Times New Roman"/>
        <family val="1"/>
      </rPr>
      <t>SEGUNDO TRIMESTRE</t>
    </r>
    <r>
      <rPr>
        <b/>
        <sz val="10"/>
        <rFont val="Times New Roman"/>
        <family val="1"/>
      </rPr>
      <t>:</t>
    </r>
    <r>
      <rPr>
        <sz val="10"/>
        <rFont val="Times New Roman"/>
        <family val="1"/>
      </rPr>
      <t xml:space="preserve"> De acuerdo con el compromiso de mejorar continuamente el servicio a la ciudadanía, la Subsecretaría de Gestión Corporativa - Proceso de Atención a la Ciudadanía sensibiliza a las servidoras/es y contratistas de las diferentes dependencias de la Secretaría Distrital de la Mujer, en temas de atención a la ciudadanía y gestión de peticiones ciudadanas.
En el segundo trimestre de la vigencia 2021, se desarrollaron nueve (9) sensibilizaciones relacionadas a continuación:
• Abril
- 07 de abril. Sensibilización gestión de PQRS y sistema Bogotá te escucha (Usuaria Dirección de Eliminación de Violencias).
• Mayo
- 04 de mayo. Sensibilización gestión de PQRS y sistema Bogotá te escucha (Usuario Control Interno Disciplinario). 
- 07 y 17 de mayo. Sensibilización gestión de PQRS y sistema Bogotá te escucha (Dir. de Territorialización). 
- 24 de mayo. Sensibilización gestión de PQRS y sistema Bogotá te escucha (Usuaria Despacho - Subsecretaría de Gestión Corporativa). 
• Junio
- 04 y 11 de junio. Sensibilización atención a la ciudadanía (Dir. de Territorialización). 
- 05 de junio. Sensibilización atención a la ciudadanía (Servicios Generales). 
- 21 de junio. Sensibilización gestión de PQRS y sistema Bogotá te escucha (Usuaria Control Interno Disciplinario).</t>
    </r>
  </si>
  <si>
    <r>
      <rPr>
        <b/>
        <u/>
        <sz val="10"/>
        <rFont val="Times New Roman"/>
        <family val="1"/>
      </rPr>
      <t>SEGUNDO TRIMESTRE</t>
    </r>
    <r>
      <rPr>
        <b/>
        <sz val="10"/>
        <rFont val="Times New Roman"/>
        <family val="1"/>
      </rPr>
      <t>:</t>
    </r>
    <r>
      <rPr>
        <sz val="10"/>
        <rFont val="Times New Roman"/>
        <family val="1"/>
      </rPr>
      <t xml:space="preserve"> La Subsecretaría de Gestión Corporativa, por medio del proceso de Atención a la Ciudadanía, desarrolla y/o promueve campañas para el fortalecimiento del servicio a la ciudadanía, esto con el objetivo de sensibilizar a las servidoras, servidores y contratistas de la Secretaría Distrital de la Mujer en temas de atención a la ciudadanía y de gestión oportuna de peticiones ciudadanas, todo ello mediante la difusión de piezas comunicacionales al interior de la Entidad.
En el segundo trimestre de la vigencia 2021, se realizó la divulgación de 6 piezas comunicacionales a través de la Boletina Informativa. Éstas fueron:
• 14, 25 y 28 de mayo - Enfoque diferencial.
• 21 de mayo - Atención preferencial.
• 03 junio - Política Pública de Servicio a la Ciudadanía.
• 03 junio - Líneas estratégicas PPDSC.</t>
    </r>
  </si>
  <si>
    <r>
      <rPr>
        <b/>
        <u/>
        <sz val="10"/>
        <rFont val="Times New Roman"/>
        <family val="1"/>
      </rPr>
      <t>SEGUNDO TRIMESTRE</t>
    </r>
    <r>
      <rPr>
        <b/>
        <sz val="10"/>
        <rFont val="Times New Roman"/>
        <family val="1"/>
      </rPr>
      <t>:</t>
    </r>
    <r>
      <rPr>
        <sz val="10"/>
        <rFont val="Times New Roman"/>
        <family val="1"/>
      </rPr>
      <t xml:space="preserve"> En el segundo trimestre de la vigencia 2021, la Subsecretaría de Gestión Corporativa, por medio del proceso de Atención a la Ciudadanía, realizó en el Procedimiento de Gestión de PQRS Ciudadanas, la incorporación del trámite para la gestión de peticiones, quejas, reclamos, sugerencias, solicitudes, consultas, felicitaciones y denuncias, a través del canal de recepción "Redes Sociales". Así mismo se ejecutó la revisión y actualización de la normatividad dispuesta en el documento. El Procedimiento actualmente se encuentra en proceso de adopción del Manual para la Gestión de Peticiones Ciudadanas de la Secretaría General de la Alcaldía Mayor de Bogotá, así como su traducción en lenguaje claro, para posterior a esto realizar el respectivo proceso de revisión, aprobación y cargue en el Mapa de Procesos de la Entidad.
Por otra parte, se elaboró la Resolución por medio de la cual se adoptan lineamientos de servicio a la ciudadanía en la Secretaría Distrital de la Mujer. En esta Resolución se adoptan:
• La Política Pública Distrital de Servicio a la Ciudadanía, expedida mediante el Decreto 197 de 2014 de la Alcaldía Mayor de Bogotá.
• Los lineamientos del Manual de Servicio a la Ciudadanía del Distrito Capital, expedido por la Secretaría General de la Alcaldía Mayor de Bogotá.
• El Manual para la Gestión de Peticiones, expedido por la Secretaría General de la Alcaldía Mayor de Bogotá.</t>
    </r>
  </si>
  <si>
    <r>
      <rPr>
        <b/>
        <u/>
        <sz val="10"/>
        <rFont val="Times New Roman"/>
        <family val="1"/>
      </rPr>
      <t>SEGUNDO TRIMESTRE</t>
    </r>
    <r>
      <rPr>
        <b/>
        <sz val="10"/>
        <rFont val="Times New Roman"/>
        <family val="1"/>
      </rPr>
      <t>:</t>
    </r>
    <r>
      <rPr>
        <sz val="10"/>
        <rFont val="Times New Roman"/>
        <family val="1"/>
      </rPr>
      <t xml:space="preserve"> Durante el segundo trimestre de la vigencia 2021, se dio respuesta por parte de las diferentes dependencias de la Secretaría Distrital de la Mujer, dentro de los términos estipulados por la ley, a 568 peticiones recibidas a través de los distintos canales de atención dispuestos por la Secretaría Distrital de la Mujer y por traslado en el Sistema Distrital para la Gestión de Peticiones Ciudadanas - Bogotá te escucha.
Cabe mencionar que las peticiones pendiente de respuesta por parte de la Entidad, al final del trimestre, están en proceso de trámite y se encuentran dentro de los términos estipulados por la ley.</t>
    </r>
  </si>
  <si>
    <r>
      <rPr>
        <b/>
        <u/>
        <sz val="10"/>
        <rFont val="Times New Roman"/>
        <family val="1"/>
      </rPr>
      <t>SEGUNDO TRIMESTRE</t>
    </r>
    <r>
      <rPr>
        <b/>
        <sz val="10"/>
        <rFont val="Times New Roman"/>
        <family val="1"/>
      </rPr>
      <t>:</t>
    </r>
    <r>
      <rPr>
        <sz val="10"/>
        <rFont val="Times New Roman"/>
        <family val="1"/>
      </rPr>
      <t xml:space="preserve"> En atención a lo dispuesto en el numeral 7 del artículo 3° del Decreto Distrital 371 de 2010, la Secretaría Distrital de la Mujer a través de la Subsecretaría de Gestión Corporativa - Proceso de Atención a la Ciudadanía, participa en los espacios de articulación interinstitucional y promoción de la cooperación e intercambio de conocimientos en temas de atención a la ciudadanía de la Red Distrital de Quejas y Reclamos (Veeduría Distrital), Secretaría General de la Alcaldía Mayor de Bogotá, y otras entidades distritales y nacionales.
Es por ello que, en el segundo trimestre de la vigencia 2021, servidores del Proceso de Atención a la Ciudadanía participaron en los siguientes espacios:
• Participación en Mesa de Trabajo "Evaluación de Informe de Calidad y Oportunidad", liderada por la Secretaría General, el 31 de mayo de 2021.
• Participación en la reunión del Nodo Intersectorial de Comunicaciones y Lenguaje Claro de la Red Distrital de Quejas y Reclamos, el 17 de junio de 2021.
• Participación en la reunión del Nodo Intersectorial de Capacitación y Formación de la Red Distrital de Quejas y Reclamos, el 30 de junio de 2021.</t>
    </r>
  </si>
  <si>
    <r>
      <rPr>
        <b/>
        <u/>
        <sz val="10"/>
        <rFont val="Times New Roman"/>
        <family val="1"/>
      </rPr>
      <t>SEGUNDO TRIMESTRE</t>
    </r>
    <r>
      <rPr>
        <b/>
        <sz val="10"/>
        <rFont val="Times New Roman"/>
        <family val="1"/>
      </rPr>
      <t>:</t>
    </r>
    <r>
      <rPr>
        <sz val="10"/>
        <rFont val="Times New Roman"/>
        <family val="1"/>
      </rPr>
      <t xml:space="preserve"> La Subsecretaría de Gestión Corporativa, por medio del proceso de Atención a la Ciudadanía, realiza el seguimiento y adopta las sugerencias relacionadas con la emisión de respuestas y la operatividad del Sistema Distrital para la Gestión de Peticiones Ciudadanas - Bogotá te escucha, remitidas desde la Dirección Distrital de Calidad del Servicio de la Secretaría General de la Alcaldía Mayor de Bogotá.
En el segundo trimestre de la vigencia 2021, se realizó la socialización al interior de la Entidad de las comunicaciones remitidas con el asunto "Informe consolidado sobre la calidad y oportunidad de las respuestas emitidas en el Sistema Distrital para la Gestión de Peticiones Ciudadanas – Bogotá Te Escucha", de la siguiente manera:
• 08-04-2021 Socialización con el equipo de Atención a la Ciudadanía, del informe recibido el 25-03-2021, con el radicado 2-2021-002540.
• 20-05-2021 Socialización con el equipo de Atención a la Ciudadanía, del informe recibido el 23-04-2021, con el radicado 2-2021-003425.
• 11-06-2021 Socialización con el equipo de Dirección de Eliminación de Violencias, del informe recibido el 21-05-2021, con el radicado 2-2021-004288.
• 15-06-2021 Socialización con el equipo de Dirección de Territorialización de Derechos y Participación, del informe recibido el 21-05-2021, con el radicado 2-2021-004288.</t>
    </r>
  </si>
  <si>
    <r>
      <rPr>
        <b/>
        <u/>
        <sz val="10"/>
        <rFont val="Times New Roman"/>
        <family val="1"/>
      </rPr>
      <t>SEGUNDO TRIMESTRE</t>
    </r>
    <r>
      <rPr>
        <b/>
        <sz val="10"/>
        <rFont val="Times New Roman"/>
        <family val="1"/>
      </rPr>
      <t>:</t>
    </r>
    <r>
      <rPr>
        <sz val="10"/>
        <rFont val="Times New Roman"/>
        <family val="1"/>
      </rPr>
      <t xml:space="preserve"> La Subsecretaría de Gestión Corporativa - Proceso de Atención a la Ciudadanía, en cumplimiento de la Política Pública Distrital de Servicio a la Ciudadanía en la Secretaría Distrital de la Mujer, elaboró y publicó los siguientes informes en el segundo trimestre de la vigencia 2021:
• Informe trimestral de gestión de PQRS y atención a la ciudadanía del primer trimestre de 2021.
• Informe mensual de seguimiento de PQRS para los meses de marzo, abril y mayo de 2021.
Todos los informes fueron enviados al Despacho y publicados en la página web de la Secretaría Distrital de la Mujer. Se pueden consultar en el siguiente enlace:
https://sdmujer.gov.co/ley-de-transparencia-y-acceso-a-la-informacion-publica/instrumentos-de-gestion-de-informacion-publica/informe-de-peticiones-quejas-reclamos-denuncias-y-solicitudes-de-acceso-a-la-informacion</t>
    </r>
  </si>
  <si>
    <r>
      <rPr>
        <b/>
        <u/>
        <sz val="10"/>
        <rFont val="Times New Roman"/>
        <family val="1"/>
      </rPr>
      <t>SEGUNDO TRIMESTRE</t>
    </r>
    <r>
      <rPr>
        <b/>
        <sz val="10"/>
        <rFont val="Times New Roman"/>
        <family val="1"/>
      </rPr>
      <t>:</t>
    </r>
    <r>
      <rPr>
        <sz val="10"/>
        <rFont val="Times New Roman"/>
        <family val="1"/>
      </rPr>
      <t xml:space="preserve"> La Subsecretaría de Gestión Corporativa - Proceso de Atención a la Ciudadanía, durante el segundo trimestre de la vigencia 2021, elaboró las encuestas de satisfacción de servicios y de satisfacción de la gestión de PQRS, para medir el nivel de servicio y la calidad de las repuestas de PQRS emitidas a la ciudadanía por parte de la Secretaría Distrital de la Mujer. Estas encuestas fueron preparadas con el acompañamiento de las dependencias de Dirección de Territorialización de Derechos y Participación, Dirección de Enfoque Diferencial y Dirección de Eliminación de Violencias Contra las Mujeres y Acceso a la Justicia (áreas misionales) y la Oficina Asesora de Planeación (OAP). Así mismo, una vez finalizada la estructura de las encuestas, las mismas fueron remitidas al área de Tecnología de la OAP, para su respectivo desarrollo.
Las encuestas pueden ser consultadas y contestas en los siguientes link:
http://encuestas.sdmujer.gov.co/index.php/769111?lang=es-CO
http://encuestas.sdmujer.gov.co/index.php/638552?lang=es
Finalmente, las encuestas estarán de manera permanente en la página web de la Secretaría Distrital de la Mujer y serán enviadas de manera masiva dos veces al año (julio y diciembre), a los correos electrónicos de las ciudadanas y ciudadanos que han recibido atención por parte de la Entidad, para la preparación del respectivo informe. </t>
    </r>
  </si>
  <si>
    <t xml:space="preserve">(  ) Formulación: </t>
  </si>
  <si>
    <t xml:space="preserve">Firma:     </t>
  </si>
  <si>
    <r>
      <t xml:space="preserve">Nombre: </t>
    </r>
    <r>
      <rPr>
        <sz val="11"/>
        <rFont val="Times New Roman"/>
        <family val="1"/>
      </rPr>
      <t>Diego Andrés Pedraza Peña</t>
    </r>
  </si>
  <si>
    <r>
      <t xml:space="preserve">Cargo: </t>
    </r>
    <r>
      <rPr>
        <sz val="11"/>
        <rFont val="Times New Roman"/>
        <family val="1"/>
      </rPr>
      <t>Contratista - Subsecretaría de Gestión Corporativa</t>
    </r>
  </si>
  <si>
    <t>Cargo: Subsecretaria de Gestión Corporativa</t>
  </si>
  <si>
    <r>
      <t xml:space="preserve">De acuerdo con la programación realizada en el Plan Anual de Auditoria 2021, para el segundo trimestre se elaboraron 3 informes reglamentarios, cumpliendo con el 14% programado para la fecha y con un acumulado de 14 informes de seguimiento elaborados y publicados. Los siguientes son los informes construidos durante el trimestre evaluado: 
1.	</t>
    </r>
    <r>
      <rPr>
        <b/>
        <i/>
        <u/>
        <sz val="11"/>
        <rFont val="Times New Roman"/>
        <family val="1"/>
      </rPr>
      <t>Informe de seguimiento al Plan Anticorrupción y de Atención a la Ciudadanía (PAAC)</t>
    </r>
    <r>
      <rPr>
        <sz val="11"/>
        <rFont val="Times New Roman"/>
        <family val="1"/>
      </rPr>
      <t xml:space="preserve">, Se elaboraron los memorandos para cada una de las dependencias responsables de la ejecución del PAAC 2021 según radicados del 3-2021-001784 al 3-2021-001796 del 23 de abril de 2021, así como las matrices de solicitud de información de acuerdo con la programación del plan de acción del PAAC y se realizó la creación de las carpetas en la aplicación de Microsoft Teams para el reporte de las evidencias por parte de los procesos.  Finalmente, el informe de seguimiento fue publicado en la página web el 14-05-2021 y se envió a ls directivas respectivas mediante memorando con radicado No. 3-2021-002074 del 14 de mayo de 2021.
2.	</t>
    </r>
    <r>
      <rPr>
        <b/>
        <i/>
        <u/>
        <sz val="11"/>
        <rFont val="Times New Roman"/>
        <family val="1"/>
      </rPr>
      <t>Informe de seguimiento a las medidas de Austeridad del Gasto</t>
    </r>
    <r>
      <rPr>
        <sz val="11"/>
        <rFont val="Times New Roman"/>
        <family val="1"/>
      </rPr>
      <t xml:space="preserve">, fue elaborado de acuerdo con las evidencias presentadas por las áreas responsables y fue puesto en conocimiento mediante memorando radicado No. 3-2021-001911 del 30 de abril de 2021, asimismo este fue  publicado en la página web en el botón de transparencia en el mes de mayo de 2021.
3.	</t>
    </r>
    <r>
      <rPr>
        <b/>
        <i/>
        <u/>
        <sz val="11"/>
        <rFont val="Times New Roman"/>
        <family val="1"/>
      </rPr>
      <t>Informe de cumplimiento a la Directiva Distrital 003</t>
    </r>
    <r>
      <rPr>
        <sz val="11"/>
        <rFont val="Times New Roman"/>
        <family val="1"/>
      </rPr>
      <t xml:space="preserve"> sobre directrices para prevenir conductas irregulares relacionadas con incumplimiento de manuales de funciones y de procedimientos y pérdida de elementos y documentos públicos, el cual fue enviado a la Secretaria Jurídica Distrital el 15 de mayo de 2021,  radicado No. 3-2021-001980 del 06-05-2021 y fue puesto en conocimiento en la página web botón de transparencia.</t>
    </r>
  </si>
  <si>
    <r>
      <t xml:space="preserve">De acuerdo con la programación realizada en el Plan Anual de Auditoria 2021, para el segundo trimestre  se elaboraron 4 de los 17 informes de seguimiento, cumpliendo con el 24% programado de los informes planeados así: 
1.	</t>
    </r>
    <r>
      <rPr>
        <b/>
        <i/>
        <u/>
        <sz val="11"/>
        <rFont val="Times New Roman"/>
        <family val="1"/>
      </rPr>
      <t>Seguimiento a planes de mejoramiento externos</t>
    </r>
    <r>
      <rPr>
        <sz val="11"/>
        <rFont val="Times New Roman"/>
        <family val="1"/>
      </rPr>
      <t xml:space="preserve">, se realizó la solicitud del reporte de acciones de mejora del sistema SIVICOF, a la Subsecretaria Corporativa mediante correo electrónico enviado el 20 de abril de 2021. Luego se realizó el cruce correspondiente con la información contenido en el aplicativo LUCHA módulo de mejoramiento continuo y se construyó la matriz de seguimiento del periodo 01 de enero al 20 de abril de 2021. Se envió memorando anuncio del seguimiento con radicado No. 3-2021-001759 del 22 de abril de 2021, de asunto Seguimiento a los planes de mejoramiento suscritos con la Contraloría de Bogotá corte 25 de abril de 2021 y se adjuntó la matriz de reporte indicando las acciones de mejoramiento abiertas a las cuales se les realizará la verificación en dicho periodo.  El informe final del seguimiento fue publicado en la página web botón de transparencia el 04-06-2021 y se dió a conocer a las directivas mediante radicado No. 3-2021-002245 del 31 de mayo de 2021.
2.	</t>
    </r>
    <r>
      <rPr>
        <b/>
        <i/>
        <u/>
        <sz val="11"/>
        <rFont val="Times New Roman"/>
        <family val="1"/>
      </rPr>
      <t>Seguimiento a planes de mejoramiento internos</t>
    </r>
    <r>
      <rPr>
        <sz val="11"/>
        <rFont val="Times New Roman"/>
        <family val="1"/>
      </rPr>
      <t xml:space="preserve">, se llevó a cabo la elaboración del memorando de anuncio con su anexo remitido según radicado N° 3-2021-001773 del 23 de abril del 2021.  También, se realizó el registro del seguimiento y cierre de las acciones de mejora internas en el aplicativo del Sistema Integrado de Gestión LUCHA, de conformidad con el informe de seguimiento con corte a 31 de diciembre 2020. Se realizó la elaboración de memorandos para formulación de planes de mejoramiento internos y registro de información en el aplicativo según radicados N° 3-2021-001855, 3-2021- 001872 y 3-2021-001873 del 28 de abril de 2021. El informe final del seguimiento fue publicado en la página web botón de transparencia el 04-06-2021 y se dió a conocer a las directivas mediante radicado  No. 3-2021-002237 del 31 de mayo de 2021.
3.	</t>
    </r>
    <r>
      <rPr>
        <b/>
        <i/>
        <u/>
        <sz val="11"/>
        <rFont val="Times New Roman"/>
        <family val="1"/>
      </rPr>
      <t>Seguimiento a la ejecución presupuestal y de pagos,</t>
    </r>
    <r>
      <rPr>
        <sz val="11"/>
        <rFont val="Times New Roman"/>
        <family val="1"/>
      </rPr>
      <t xml:space="preserve"> publicado en la página web el 21-05-2021 (3-2021-002194 del 26 de mayo de 2021)
4.	</t>
    </r>
    <r>
      <rPr>
        <u/>
        <sz val="11"/>
        <rFont val="Times New Roman"/>
        <family val="1"/>
      </rPr>
      <t xml:space="preserve"> </t>
    </r>
    <r>
      <rPr>
        <b/>
        <i/>
        <u/>
        <sz val="11"/>
        <rFont val="Times New Roman"/>
        <family val="1"/>
      </rPr>
      <t>Seguimiento al proceso de gestión documental</t>
    </r>
    <r>
      <rPr>
        <sz val="11"/>
        <rFont val="Times New Roman"/>
        <family val="1"/>
      </rPr>
      <t>, el cual se desarrollo con base en los instrumentos de planeación archivística y documental y el informe Anual promulgado por el Archivo de Bogotá, donde se realizó el seguimiento a las acciones planteadas por el proceso en materia de gestión contractual y se revisó el monitoreo llevado a cabo con ocación de las recomendaciones del Archivo de Bogota D.C.  Dicho informe fue publicado en la página web botón de transparencia el 01-07-2021 y fue enviado para su conocimiento y fines pertinentes a los correspondientes responsables mediante memorando remisorio con radicado No. 3-2021-002579 del 29 de junio de 2021.</t>
    </r>
  </si>
  <si>
    <r>
      <t xml:space="preserve">A pesar que al corte del 30 de junio de 2021 no se han emitodo informes de las auditorias, se continúa desarrollando la etapa de ejecución para los procesos programados, para lo que se solicitó información sobre temas concretos y esta fue usada para identificar muestras de auditoria, además se realizaron las entrevistas y verificaciones del caso y se inició la construcción de informes preliminares. A continuación se reportan evidencias relacionadas para cada una de las auditorias:
</t>
    </r>
    <r>
      <rPr>
        <b/>
        <i/>
        <u/>
        <sz val="11"/>
        <rFont val="Times New Roman"/>
        <family val="1"/>
      </rPr>
      <t>1. Auditoría al proceso de Gestión del Talento Humano</t>
    </r>
    <r>
      <rPr>
        <sz val="11"/>
        <rFont val="Times New Roman"/>
        <family val="1"/>
      </rPr>
      <t xml:space="preserve">. Se enviaron dos (2) solicitudes de información concerniente al proceso de desvinculación y el ingreso de personal en el marco del concurso para proveer los cargos de carrera administrativa de la Secretaría Distrital de la Mujer, mediante los memorandos con radicados No. 3-2021-001420 y No. 3-2021-001705 de abril de 2021 y radicados No. 3-2021-002000, 3-2021-002171 y 3-2021-002052 de mayo 2021. De dichas solicitudes se recibieron los datos y la información correspondiente mediante memorandos con radicados No. 3-2021-001571 del 06.04.2021,   y 3-2021-001752 del 21.04.2021. Con base en esta información el equipo auditor identificó una muestra de auditoria relacionada con los cargos que fueron provistos y se construyeron las listas de chequeo pertinentes, además se realizó el análisis y revisión de información reportada con el fin de organizar la proyección del informe preliminar.
</t>
    </r>
    <r>
      <rPr>
        <b/>
        <i/>
        <u/>
        <sz val="11"/>
        <rFont val="Times New Roman"/>
        <family val="1"/>
      </rPr>
      <t xml:space="preserve">2. Auditoría al proceso de gestión financiera en cuanto a propiedad, planta y equipo, bienes de consumo e intangibles. </t>
    </r>
    <r>
      <rPr>
        <sz val="11"/>
        <rFont val="Times New Roman"/>
        <family val="1"/>
      </rPr>
      <t>Se enviaron dos (2) solicitudes de información concernientes al proceso, mediante los memorandos con radicados No. 3-2021-001514 y No. 3-2021-001703 de abril de 2021. De dichas solicitudes se recibieron los datos y la información correspondiente a través de la carpeta compartida en ONE DRIVE y adicionalmente mediante el memorando con radicado 3-2021-001732 del 20.04.2021.  Con base en esta información el equipo auditor identificó una muestra de auditoria relacionada con inventarios y la gestión contable correspondiente, en este sentido el proceso auditor continua en etapa de ejecución.</t>
    </r>
  </si>
  <si>
    <t>Se ajustará la programación de la finalzación de las Auditorías al proceso "Promoción de la participación y representación de las mujeres" y la Auditoría a la implementación de la Política de Atención a la Ciudadanía, hasta el mes de Julio, dado que hubo cambios en la organización interna de la oficina.</t>
  </si>
  <si>
    <t>Los ajustes y novedades presentadas fueron fueron socializados por correo electrónicos a las Líderesas de los procesos objeto de auditoría y se formalizarán en el  Plan Anual de Auditoria (PAA) versión 3 que será presentado en el Comité Iinstitucional de Control Interno en el mes de julio de 2021.</t>
  </si>
  <si>
    <r>
      <rPr>
        <b/>
        <i/>
        <u/>
        <sz val="11"/>
        <rFont val="Times New Roman"/>
        <family val="1"/>
      </rPr>
      <t>3. Auditoría a la implementación de la Política de Atención a la Ciudadanía.</t>
    </r>
    <r>
      <rPr>
        <sz val="11"/>
        <rFont val="Times New Roman"/>
        <family val="1"/>
      </rPr>
      <t xml:space="preserve"> De acuerdo con la primera información solicitada en el mes de marzo al proceso de eliminación de violencias, se hizo análisis de dicha información y con base en estos resultados se solicitó aclaración de algunos datos, mediante correo electrónico enviado desde la jefatura de control interno a la Dirección de Eliminación de Violencias de fecha 16 de abril.  Adicionalmente se llevó a cabo una entrevista al equipo de trabajo de que opera la línea purpura distrital a la cual también asistió la Dirección de Eliminación de Violencias. Teniendo en cuenta esta información enviada, el equipo auditor identificó una muestra de auditoria que tiene que ver con el número de personas que conforman el equipo de atención en la línea purpura, de lo que posteriormente se elaboró el cronograma de entrevistas que se llevaron a cabo en los meses de mayo y junio.  Por otro lado, se construyeron las listas de chequeo y pruebas de recorrido pertinentes para aplicar las entrevistas. 
</t>
    </r>
    <r>
      <rPr>
        <b/>
        <i/>
        <u/>
        <sz val="11"/>
        <rFont val="Times New Roman"/>
        <family val="1"/>
      </rPr>
      <t>4. Auditoría al proceso de Promoción de la participación y representación de las mujeres.</t>
    </r>
    <r>
      <rPr>
        <sz val="11"/>
        <rFont val="Times New Roman"/>
        <family val="1"/>
      </rPr>
      <t xml:space="preserve"> Se enviaron tres (3) solicitudes de información que tienen que ver con el funcionamiento de los Comités Locales de Mujer y Género y los Consejos Locales de Mujer, mediante correos electrónicos dirigidos a la Directora de Territorialización de fechas 01, 08 y 30 de abril de 2021. De dichas solicitudes se recibieron los datos y la información correspondiente a través de correos electrónicos enviados a la jefatura de la OCI y con copia a los auditores en las fechas de 03 y 12 de abril de 2021 respectivamente. Durante el mes de mayo de 2021, se enviaron dos solicitudes de información mediante correos fechas 10 y 24 de mayo 2021. Teniendo en cuenta esta información enviada, el equipo auditor identificó una muestra de auditoria relacionada con las sesiones de COLMYG y CLM de las localidades a visitar y la programación de las entrevistas a las referentas que ejercen la secretaria técnica de estas instancias; también se construyeron las listas de chequeo pertinentes.  Dichas visitas y entrevistas se llevarona cabo en los meses de abril y mayo de la presente vigencia. Para el mes de junio 2021 se reporta que se tomó toda la información recopilada mediante aplicación de procedimientos de auditoria iniciando la construcción del informe preliminar a entregas en el mes de julio 2021.
Para todos los procesos auditores se evidencia la realización del seguimiento correspondiente, la cual fue llevada a cabo en el marco de las mesas de trabajo periódicas del equipo de trabajo de la Oficina de Control Interno, lideradas por la jefatura de la oficina y finalmente, se reporta que al cierre del presente seguimiento las auditorias se encuentran en proceso de construcción de los informes preliminares con base en los análisis de los datos y la información recopilada en los diferentes sistemas de información y las evidencias y los  datos brindados por las áreas y procesos auditados.
5. Se Llevó a cabo la etapa de planeación de la Auditoria Gestión Contractual con la reunión de apertura del dia 29.06.2021 y se cuenta con los documentos de inicio de la misma.</t>
    </r>
  </si>
  <si>
    <t>Las siguientes fueron las actividades de consultoría llevadas a cabo en pro del mejoramiento de la gestión y desempeño de la entidad, para el segundo trimestre de la vigencia 2021:
1.	Se brindó retroalimentación sobre el plan de trabajo presentado por la Oficina Asesora de Planeación para la gestión del riesgo institucional.
2.	Se realizaron mesas de coordinación con la Oficina Asesora de Planeación, para el seguimiento al plan de trabajo de gestión del riesgo de la entidad, asesorías para identificar el plan de mejoramiento del resultado de formulario FURAG, seguimiento a la ejecución de la política de Control Interno.
3.	Se llevaron a cabo reuniones semanales por parte del equipo de la Oficina de Control Interno, para el fortalecimiento del proceso de evaluación, seguimiento y control.
4.	De acuerdo con el PAA 2021, se realizó la coordinación y preparación de las auditorias cruzadas, de lo cual en el mes de junio se envió por parte d ela jefatura el programa de auditoria correspondiente y se realizó la coordinación de los auditores para la aplicación de la lista de chequeo.
5.	Participación de la jefatura de control interno en espacios de inducción a nuevos funcionarios y funcionarias de la entidad, durante las mesas de trabajo realizadas el 18 y el 30 de junio de 2021.
6. Participación conjunta con la Oficina Asesora de Planeación, en las mesas técnicas para realizar prueba piloto de implementación en la SDMujer del modelo de Líneas de Defensa, las cuales fueron convocadas por la Secretaria General durante los meses de abril y mayo de 2021.
7. Acompañamiento metodológico y participación en el Comité de Enlaces MIPG que se lleva a cabo mensualmente, con el fin de monitorear temas varios (gestión documental, planes de mejoramiento y gestión de riesgo entre otros).
8. Por otra parte, se evidencian actividades relacionadas con el rol de prevención, para lo cual se elaboró una alerta temprana mediante la solicitud de información sobre el uso de firmas mecánicas en el aplicativo ICOPS, lo cual se llevó a cabo a través de mesa de trabajo con equipo OCI el día 14 de abril de 2021 de 2 a 4:30 pm y dicha solicitud fue enviada mediante correo electrónico del 20 de abril de 2021 por la Jefatura OCI a la Oficina Asesora de Planeación; de lo cual se recibió la respuesta correspondiente el día 26 de abril de 2021 mediante archivo adjunto word en correo electrónico recibido.</t>
  </si>
  <si>
    <t xml:space="preserve">(    ) Formulación: </t>
  </si>
  <si>
    <t>Claudia Liliana Piñeros García</t>
  </si>
  <si>
    <t>Nombre: Angela Johanna Marquez Mora</t>
  </si>
  <si>
    <t>(X)Seguimiento:</t>
  </si>
  <si>
    <t>Tecnica Administrativa de Oficina de Control Interno</t>
  </si>
  <si>
    <t>GESTIÓN DISCIPLINARIA</t>
  </si>
  <si>
    <t>Consolidar la Secretaría Distrital de la Mujer como una entidad innovadora y eficiente, para contribuir con la garantía de los derechos de las mujeres en el Distrito Capital</t>
  </si>
  <si>
    <t xml:space="preserve">Adelantar actividades orientadas a garantizar el buen funcionamiento de la gestión pública y la prevención de la incursión en faltas disciplinarias.
</t>
  </si>
  <si>
    <t>Ejecución de 2 jornadas de sensibilización y dos (2) campañas  sobre responsabilidad de servidoras (es) públicas (os) en materia disciplinaria.</t>
  </si>
  <si>
    <t>Subsecretaría Gestion Corporativa</t>
  </si>
  <si>
    <t xml:space="preserve">Jornadas de sensibilización en materia disciplinaria  </t>
  </si>
  <si>
    <t>No. de jornadas de sensibilización realizadas/ No. de jornadas de sensiblización programadas*100</t>
  </si>
  <si>
    <t>Listados de asistencia de las (os) servidoras (es) participantes.</t>
  </si>
  <si>
    <r>
      <rPr>
        <b/>
        <sz val="10"/>
        <rFont val="Times New Roman"/>
        <family val="1"/>
      </rPr>
      <t>SEGUNDO TRIMESTRE:</t>
    </r>
    <r>
      <rPr>
        <sz val="10"/>
        <rFont val="Times New Roman"/>
        <family val="1"/>
      </rPr>
      <t xml:space="preserve"> En el segundo trimestre de la vigencia 2021, se realizaron dos charlas de sensibilización y prevención de la falta disciplinaria, dirigidas a las servidoras, servidores y contratistas de la SDMujer, con los siguientes temas: 
1. Liquidación contractual a cargo del doctor Javier Rincón Salcedo la cual se realizó el día 17 de junio de 2021. 
2. Cuidado de los bienes públicos realizada el día 30 de junio de 2021 la cual estuvo a cargo de la abogada de la Subsecretaría de Gestión Corporativa, Erika de Lourdes Cervantes Linero. 
Las mencionadas charlas fueron realizadas a través de la plataforma TEAMS.</t>
    </r>
    <r>
      <rPr>
        <sz val="10"/>
        <color indexed="10"/>
        <rFont val="Times New Roman"/>
        <family val="1"/>
      </rPr>
      <t xml:space="preserve">  </t>
    </r>
  </si>
  <si>
    <t>Porcentaje de avance en la difusión de campaña sobre responsabilidad disciplinaria.</t>
  </si>
  <si>
    <t>% piezas comunicativas en materia disciplinaria publicadas.</t>
  </si>
  <si>
    <t>Publicación realizada por los diferentes canales de comunicación institucional.</t>
  </si>
  <si>
    <r>
      <rPr>
        <b/>
        <sz val="10"/>
        <rFont val="Times New Roman"/>
        <family val="1"/>
      </rPr>
      <t>SEGUNDO TRIMESTRE:</t>
    </r>
    <r>
      <rPr>
        <sz val="10"/>
        <rFont val="Times New Roman"/>
        <family val="1"/>
      </rPr>
      <t xml:space="preserve"> En el segundo trimestre de la vigencia 2021, se publicaron en la página institucional, unas piezas publicitarias, que consiste en información sobre actuaciones que pueden generar responsabilidad disciplinaria. Estas fueron publicadas en las Boletinas los días 29 y 30 de junio de 2021. Mediante estas piezas se indicó a las servidoras, servidores y contratistas de la SDMujer, cual es la función de Control Interno Disciplinario, que conductas son las que investiga, a quienes se investiga. Así mismo, se informó sobre el cuidado de los bienes que se le asignan a las servidoras y servidores para el ejercicio de las funciones propias del empleo que desempeñan, los derechos y los deberes de las servidoras y servidores públicos entre otros aspectos.</t>
    </r>
  </si>
  <si>
    <t xml:space="preserve">Adelantar los procesos disciplinarios que se encuentren activos en la Subsecretaría de Gestión Corporativa de conformidad con los términos establecidos en la Ley 734 de 2002 y Ley 1474 de 2011 y demás normas vigentes. </t>
  </si>
  <si>
    <t>Realizar informes semestral del estado de los procesos disciplinarios producto del seguimiento a los  procesos disciplinarios, mediante verificación</t>
  </si>
  <si>
    <t>Informes elaborados y presentados.</t>
  </si>
  <si>
    <t>(No. de informes elaborados y presentados / No. de informes programados)*100</t>
  </si>
  <si>
    <t>Informe semestral del estado de procesos disciplinarios</t>
  </si>
  <si>
    <r>
      <rPr>
        <b/>
        <sz val="10"/>
        <rFont val="Times New Roman"/>
        <family val="1"/>
      </rPr>
      <t xml:space="preserve">SEGUNDO TRIMESTRE: </t>
    </r>
    <r>
      <rPr>
        <sz val="10"/>
        <rFont val="Times New Roman"/>
        <family val="1"/>
      </rPr>
      <t xml:space="preserve"> En el segundo trimestre de la vigencia 2021, se le presentó a la Subsecretaria de Gestión Corporativa la información del estado de los procesos disciplinarios en sus distintas etapas procesales y señalando las actuaciones surtidas en cada una de estas. Esta información se obtiene de la base de datos en excel que se lleva en Control Interno Disciplinario y que se actualiza de manera permanente y que permite identificar y clasificar la etapa procesal, los sujetos procesales, el estado del proceso. Así mismo, permite identificar que procesos se encuentran dentro de los términos disciplinarios y cuales se encuentran con los términos vencidos. El seguimiento permitirá priorizar los procesos y actuaciones que se deben surtir. De igual manera, se logró identificar todo lo atinente al trámite secretarial y darle impulso a los mismos.</t>
    </r>
  </si>
  <si>
    <t xml:space="preserve">Firma:         </t>
  </si>
  <si>
    <t xml:space="preserve">Erika de Lourdes Cervantes Linero </t>
  </si>
  <si>
    <t>Nombre: DALIA INÉS OLARTE MARTÍNEZ</t>
  </si>
  <si>
    <t>Contratista SubsecretarÍa de Gestión Corporativa</t>
  </si>
  <si>
    <t>Nombre: andra Catalina Campos Romero</t>
  </si>
  <si>
    <t>Nombre:  andra Catalina Campos Romero</t>
  </si>
  <si>
    <t>Nombre: sandra Catalina Campos Romero</t>
  </si>
  <si>
    <t>Nombre:  Sandra Catalina Campos Romero</t>
  </si>
  <si>
    <t>Nombre: Sandra Catalina Campos</t>
  </si>
  <si>
    <r>
      <t xml:space="preserve">Nombre: Sandra </t>
    </r>
    <r>
      <rPr>
        <sz val="11"/>
        <rFont val="Times New Roman"/>
        <family val="1"/>
      </rPr>
      <t>Catalina Campos Romero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</si>
</sst>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69" x14ac:knownFonts="1">
    <font>
      <sz val="11"/>
      <color theme="1"/>
      <name val="Calibri"/>
      <family val="2"/>
      <scheme val="minor"/>
    </font>
    <font>
      <sz val="11"/>
      <color theme="1"/>
      <name val="Calibri"/>
      <family val="2"/>
      <scheme val="minor"/>
    </font>
    <font>
      <b/>
      <sz val="12"/>
      <color theme="1"/>
      <name val="Times New Roman"/>
      <family val="1"/>
    </font>
    <font>
      <b/>
      <sz val="11"/>
      <color theme="1"/>
      <name val="Times New Roman"/>
      <family val="1"/>
    </font>
    <font>
      <b/>
      <sz val="11"/>
      <name val="Times New Roman"/>
      <family val="1"/>
    </font>
    <font>
      <sz val="10"/>
      <name val="Arial"/>
      <family val="2"/>
    </font>
    <font>
      <b/>
      <sz val="9"/>
      <color indexed="8"/>
      <name val="Tahoma"/>
      <family val="2"/>
    </font>
    <font>
      <sz val="9"/>
      <color indexed="8"/>
      <name val="Tahoma"/>
      <family val="2"/>
    </font>
    <font>
      <sz val="11"/>
      <color theme="1"/>
      <name val="Times New Roman"/>
      <family val="1"/>
    </font>
    <font>
      <sz val="11"/>
      <name val="Times New Roman"/>
      <family val="1"/>
    </font>
    <font>
      <sz val="11"/>
      <color indexed="8"/>
      <name val="Times New Roman"/>
      <family val="1"/>
    </font>
    <font>
      <b/>
      <u/>
      <sz val="11"/>
      <name val="Times New Roman"/>
      <family val="1"/>
    </font>
    <font>
      <sz val="11"/>
      <color indexed="10"/>
      <name val="Times New Roman"/>
      <family val="1"/>
    </font>
    <font>
      <sz val="12"/>
      <color theme="1"/>
      <name val="Times New Roman"/>
      <family val="1"/>
    </font>
    <font>
      <b/>
      <sz val="12"/>
      <name val="Times New Roman"/>
      <family val="1"/>
    </font>
    <font>
      <sz val="12"/>
      <name val="Times New Roman"/>
      <family val="1"/>
    </font>
    <font>
      <sz val="11"/>
      <color rgb="FFFF0000"/>
      <name val="Times New Roman"/>
      <family val="1"/>
    </font>
    <font>
      <sz val="12"/>
      <color rgb="FFFF0000"/>
      <name val="Times New Roman"/>
      <family val="1"/>
    </font>
    <font>
      <sz val="9"/>
      <name val="Arial"/>
      <family val="2"/>
    </font>
    <font>
      <b/>
      <sz val="9"/>
      <name val="Arial"/>
      <family val="2"/>
    </font>
    <font>
      <sz val="9"/>
      <color theme="1"/>
      <name val="Arial"/>
      <family val="2"/>
    </font>
    <font>
      <b/>
      <sz val="9"/>
      <color rgb="FFFF0000"/>
      <name val="Arial"/>
      <family val="2"/>
    </font>
    <font>
      <sz val="10"/>
      <color theme="1"/>
      <name val="Arial"/>
      <family val="2"/>
    </font>
    <font>
      <sz val="10"/>
      <name val="Times New Roman"/>
      <family val="1"/>
    </font>
    <font>
      <sz val="10"/>
      <color theme="1"/>
      <name val="Times New Roman"/>
      <family val="1"/>
    </font>
    <font>
      <b/>
      <sz val="10"/>
      <color indexed="8"/>
      <name val="Times New Roman"/>
      <family val="1"/>
    </font>
    <font>
      <sz val="10"/>
      <color indexed="8"/>
      <name val="Times New Roman"/>
      <family val="1"/>
    </font>
    <font>
      <b/>
      <sz val="8"/>
      <color theme="1"/>
      <name val="Times New Roman"/>
      <family val="1"/>
    </font>
    <font>
      <b/>
      <sz val="10"/>
      <name val="Times New Roman"/>
      <family val="1"/>
    </font>
    <font>
      <sz val="11"/>
      <name val="Arial Narrow"/>
      <family val="2"/>
    </font>
    <font>
      <b/>
      <sz val="11"/>
      <name val="Arial Narrow"/>
      <family val="2"/>
    </font>
    <font>
      <sz val="10"/>
      <color indexed="10"/>
      <name val="Times New Roman"/>
      <family val="1"/>
    </font>
    <font>
      <sz val="10"/>
      <color rgb="FFFF0000"/>
      <name val="Arial Narrow"/>
      <family val="2"/>
    </font>
    <font>
      <b/>
      <sz val="10"/>
      <color theme="1"/>
      <name val="Times New Roman"/>
      <family val="1"/>
    </font>
    <font>
      <b/>
      <sz val="9"/>
      <color rgb="FF000000"/>
      <name val="Tahoma"/>
      <family val="2"/>
    </font>
    <font>
      <sz val="9"/>
      <color rgb="FF000000"/>
      <name val="Tahoma"/>
      <family val="2"/>
    </font>
    <font>
      <sz val="8"/>
      <color theme="1"/>
      <name val="Arial"/>
      <family val="2"/>
    </font>
    <font>
      <sz val="9"/>
      <name val="Times New Roman"/>
      <family val="1"/>
    </font>
    <font>
      <sz val="9"/>
      <color rgb="FF000000"/>
      <name val="Times New Roman"/>
      <family val="1"/>
    </font>
    <font>
      <sz val="9"/>
      <color theme="1"/>
      <name val="Times New Roman"/>
      <family val="1"/>
    </font>
    <font>
      <b/>
      <sz val="10"/>
      <name val="Arial"/>
      <family val="2"/>
    </font>
    <font>
      <sz val="10"/>
      <color indexed="10"/>
      <name val="Arial"/>
      <family val="2"/>
    </font>
    <font>
      <sz val="11"/>
      <name val="Calibri"/>
      <family val="2"/>
    </font>
    <font>
      <i/>
      <sz val="10"/>
      <name val="Arial"/>
      <family val="2"/>
    </font>
    <font>
      <sz val="10"/>
      <color rgb="FFFF0000"/>
      <name val="Arial"/>
      <family val="2"/>
    </font>
    <font>
      <b/>
      <sz val="10"/>
      <color theme="1"/>
      <name val="Arial"/>
      <family val="2"/>
    </font>
    <font>
      <sz val="10"/>
      <name val="Arial Narrow"/>
      <family val="2"/>
    </font>
    <font>
      <b/>
      <u/>
      <sz val="10"/>
      <name val="Times New Roman"/>
      <family val="1"/>
    </font>
    <font>
      <sz val="10"/>
      <color theme="1"/>
      <name val="Arial Narrow"/>
      <family val="2"/>
    </font>
    <font>
      <u/>
      <sz val="10"/>
      <color indexed="49"/>
      <name val="Times New Roman"/>
      <family val="1"/>
    </font>
    <font>
      <u/>
      <sz val="10"/>
      <name val="Times New Roman"/>
      <family val="1"/>
    </font>
    <font>
      <sz val="10"/>
      <color rgb="FF7030A0"/>
      <name val="Times New Roman"/>
      <family val="1"/>
    </font>
    <font>
      <i/>
      <sz val="9"/>
      <name val="Arial"/>
      <family val="2"/>
    </font>
    <font>
      <sz val="10"/>
      <color theme="0"/>
      <name val="Arial Narrow"/>
      <family val="2"/>
    </font>
    <font>
      <b/>
      <sz val="7"/>
      <name val="Arial"/>
      <family val="2"/>
    </font>
    <font>
      <sz val="7"/>
      <name val="Times New Roman"/>
      <family val="1"/>
    </font>
    <font>
      <sz val="7"/>
      <name val="Arial"/>
      <family val="2"/>
    </font>
    <font>
      <i/>
      <sz val="7"/>
      <name val="Arial"/>
      <family val="2"/>
    </font>
    <font>
      <sz val="7"/>
      <color theme="1"/>
      <name val="Calibri"/>
      <family val="2"/>
    </font>
    <font>
      <sz val="8"/>
      <color theme="1"/>
      <name val="Calibri"/>
      <family val="2"/>
    </font>
    <font>
      <sz val="7"/>
      <color theme="1"/>
      <name val="Arial"/>
      <family val="2"/>
    </font>
    <font>
      <b/>
      <sz val="9"/>
      <color indexed="81"/>
      <name val="Tahoma"/>
      <family val="2"/>
    </font>
    <font>
      <sz val="9"/>
      <color indexed="81"/>
      <name val="Tahoma"/>
      <family val="2"/>
    </font>
    <font>
      <sz val="10"/>
      <color rgb="FFFF0000"/>
      <name val="Times New Roman"/>
      <family val="1"/>
    </font>
    <font>
      <sz val="11"/>
      <color rgb="FFFF0000"/>
      <name val="Arial Narrow"/>
      <family val="2"/>
    </font>
    <font>
      <sz val="11"/>
      <color theme="1"/>
      <name val="Arial Narrow"/>
      <family val="2"/>
    </font>
    <font>
      <b/>
      <u/>
      <sz val="10"/>
      <color indexed="8"/>
      <name val="Times New Roman"/>
      <family val="1"/>
    </font>
    <font>
      <u/>
      <sz val="11"/>
      <name val="Times New Roman"/>
      <family val="1"/>
    </font>
    <font>
      <b/>
      <i/>
      <u/>
      <sz val="11"/>
      <name val="Times New Roma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rgb="FF000000"/>
      </patternFill>
    </fill>
    <fill>
      <patternFill patternType="solid">
        <fgColor theme="7" tint="0.59999389629810485"/>
        <bgColor indexed="64"/>
      </patternFill>
    </fill>
    <fill>
      <patternFill patternType="solid">
        <fgColor rgb="FFCCC0DA"/>
        <bgColor rgb="FF000000"/>
      </patternFill>
    </fill>
  </fills>
  <borders count="45">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cellStyleXfs>
  <cellXfs count="683">
    <xf numFmtId="0" fontId="0" fillId="0" borderId="0" xfId="0"/>
    <xf numFmtId="0" fontId="8" fillId="0" borderId="0" xfId="0" applyFont="1" applyAlignment="1">
      <alignment vertical="center"/>
    </xf>
    <xf numFmtId="0" fontId="8" fillId="0" borderId="0" xfId="0" applyFont="1"/>
    <xf numFmtId="0" fontId="8" fillId="2" borderId="0" xfId="0" applyFont="1" applyFill="1" applyAlignment="1">
      <alignment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vertical="center" wrapText="1"/>
    </xf>
    <xf numFmtId="0" fontId="3" fillId="2" borderId="12" xfId="0" applyFont="1" applyFill="1" applyBorder="1" applyAlignment="1">
      <alignment vertical="center"/>
    </xf>
    <xf numFmtId="0" fontId="4" fillId="3" borderId="16" xfId="0" applyFont="1" applyFill="1" applyBorder="1" applyAlignment="1">
      <alignment horizontal="center" vertical="center" wrapText="1"/>
    </xf>
    <xf numFmtId="0" fontId="4" fillId="2" borderId="0" xfId="0" applyFont="1" applyFill="1" applyAlignment="1">
      <alignment horizontal="center" vertical="center" wrapText="1"/>
    </xf>
    <xf numFmtId="9" fontId="9" fillId="0" borderId="6" xfId="2" applyFont="1" applyFill="1" applyBorder="1" applyAlignment="1">
      <alignment horizontal="center" vertical="center" wrapText="1"/>
    </xf>
    <xf numFmtId="9" fontId="9" fillId="0" borderId="19" xfId="2" applyFont="1" applyFill="1" applyBorder="1" applyAlignment="1">
      <alignment horizontal="center" vertical="center" wrapText="1"/>
    </xf>
    <xf numFmtId="0" fontId="8" fillId="0" borderId="6" xfId="0" applyFont="1" applyBorder="1" applyAlignment="1">
      <alignment vertical="center"/>
    </xf>
    <xf numFmtId="0" fontId="4" fillId="0" borderId="6" xfId="0" applyFont="1" applyBorder="1" applyAlignment="1">
      <alignment vertical="center" wrapText="1"/>
    </xf>
    <xf numFmtId="0" fontId="4" fillId="2" borderId="22" xfId="3" applyFont="1" applyFill="1" applyBorder="1" applyAlignment="1">
      <alignment vertical="center" wrapText="1"/>
    </xf>
    <xf numFmtId="0" fontId="4" fillId="2" borderId="23" xfId="3" applyFont="1" applyFill="1" applyBorder="1" applyAlignment="1">
      <alignment vertical="center" wrapText="1"/>
    </xf>
    <xf numFmtId="0" fontId="8" fillId="4" borderId="0" xfId="0" applyFont="1" applyFill="1" applyAlignment="1">
      <alignment vertical="center"/>
    </xf>
    <xf numFmtId="0" fontId="4" fillId="0" borderId="16" xfId="0" applyFont="1" applyBorder="1" applyAlignment="1">
      <alignment horizontal="center" vertical="center" wrapText="1"/>
    </xf>
    <xf numFmtId="9" fontId="9" fillId="0" borderId="19"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0" fontId="9" fillId="0" borderId="6" xfId="0" applyFont="1" applyBorder="1" applyAlignment="1">
      <alignment horizontal="left" vertical="center" wrapText="1"/>
    </xf>
    <xf numFmtId="0" fontId="9" fillId="2" borderId="6" xfId="0" applyFont="1" applyFill="1" applyBorder="1" applyAlignment="1">
      <alignment horizontal="center" vertical="center" wrapText="1"/>
    </xf>
    <xf numFmtId="9" fontId="8" fillId="0" borderId="6" xfId="0" applyNumberFormat="1" applyFont="1" applyBorder="1" applyAlignment="1">
      <alignment horizontal="center" vertical="center"/>
    </xf>
    <xf numFmtId="0" fontId="8" fillId="2" borderId="6" xfId="0" applyFont="1" applyFill="1" applyBorder="1" applyAlignment="1">
      <alignment horizontal="center" vertical="center" wrapText="1"/>
    </xf>
    <xf numFmtId="9" fontId="9" fillId="0" borderId="6" xfId="2" applyFont="1" applyBorder="1" applyAlignment="1">
      <alignment horizontal="center" vertical="center" wrapText="1"/>
    </xf>
    <xf numFmtId="0" fontId="9" fillId="0" borderId="6" xfId="0" applyFont="1" applyBorder="1" applyAlignment="1">
      <alignment vertical="center" wrapText="1"/>
    </xf>
    <xf numFmtId="0" fontId="13" fillId="0" borderId="0" xfId="0" applyFont="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vertical="center" wrapText="1"/>
    </xf>
    <xf numFmtId="0" fontId="2" fillId="2" borderId="12" xfId="0" applyFont="1" applyFill="1" applyBorder="1" applyAlignment="1">
      <alignment vertical="center"/>
    </xf>
    <xf numFmtId="0" fontId="14" fillId="2" borderId="0" xfId="0" applyFont="1" applyFill="1" applyAlignment="1">
      <alignment horizontal="center" vertical="center" wrapText="1"/>
    </xf>
    <xf numFmtId="9" fontId="15" fillId="0" borderId="6" xfId="2" applyFont="1" applyFill="1" applyBorder="1" applyAlignment="1">
      <alignment horizontal="center" vertical="center" wrapText="1"/>
    </xf>
    <xf numFmtId="0" fontId="13" fillId="2" borderId="0" xfId="0" applyFont="1" applyFill="1" applyAlignment="1">
      <alignment vertical="center"/>
    </xf>
    <xf numFmtId="1" fontId="9" fillId="0" borderId="6" xfId="0" applyNumberFormat="1" applyFont="1" applyBorder="1" applyAlignment="1">
      <alignment horizontal="center" vertical="center" wrapText="1"/>
    </xf>
    <xf numFmtId="9" fontId="9" fillId="0" borderId="27"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9" fillId="0" borderId="6" xfId="0" applyFont="1" applyBorder="1" applyAlignment="1">
      <alignment horizontal="justify" vertical="center" wrapText="1"/>
    </xf>
    <xf numFmtId="9" fontId="8" fillId="0" borderId="6" xfId="0" applyNumberFormat="1" applyFont="1" applyBorder="1" applyAlignment="1">
      <alignment horizontal="center" vertical="center" wrapText="1"/>
    </xf>
    <xf numFmtId="0" fontId="16" fillId="0" borderId="0" xfId="0" applyFont="1" applyAlignment="1">
      <alignment vertical="center" wrapText="1"/>
    </xf>
    <xf numFmtId="0" fontId="14" fillId="3" borderId="16" xfId="0" applyFont="1" applyFill="1" applyBorder="1" applyAlignment="1">
      <alignment horizontal="center" vertical="center" wrapText="1"/>
    </xf>
    <xf numFmtId="9" fontId="15" fillId="0" borderId="6" xfId="0" applyNumberFormat="1" applyFont="1" applyBorder="1" applyAlignment="1">
      <alignment horizontal="center" vertical="center" wrapText="1"/>
    </xf>
    <xf numFmtId="0" fontId="13" fillId="0" borderId="6" xfId="0" applyFont="1" applyBorder="1" applyAlignment="1">
      <alignment vertical="center"/>
    </xf>
    <xf numFmtId="0" fontId="14" fillId="0" borderId="6" xfId="0" applyFont="1" applyBorder="1" applyAlignment="1">
      <alignment vertical="center" wrapText="1"/>
    </xf>
    <xf numFmtId="0" fontId="14" fillId="2" borderId="22" xfId="3" applyFont="1" applyFill="1" applyBorder="1" applyAlignment="1">
      <alignment vertical="center" wrapText="1"/>
    </xf>
    <xf numFmtId="0" fontId="14" fillId="2" borderId="23" xfId="3" applyFont="1" applyFill="1" applyBorder="1" applyAlignment="1">
      <alignment vertical="center" wrapText="1"/>
    </xf>
    <xf numFmtId="0" fontId="13" fillId="0" borderId="0" xfId="0" applyFont="1"/>
    <xf numFmtId="0" fontId="14" fillId="0" borderId="0" xfId="0" applyFont="1" applyAlignment="1">
      <alignment horizontal="center" vertical="center" wrapText="1"/>
    </xf>
    <xf numFmtId="0" fontId="14" fillId="0" borderId="23" xfId="3" applyFont="1" applyBorder="1" applyAlignment="1">
      <alignment vertical="center" wrapText="1"/>
    </xf>
    <xf numFmtId="0" fontId="15" fillId="0" borderId="0" xfId="0" applyFont="1" applyAlignment="1">
      <alignment vertical="center"/>
    </xf>
    <xf numFmtId="0" fontId="8" fillId="0" borderId="24" xfId="0" applyFont="1" applyBorder="1" applyAlignment="1">
      <alignment horizontal="center" vertical="center" wrapText="1"/>
    </xf>
    <xf numFmtId="9" fontId="9" fillId="2" borderId="6" xfId="2"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0" fontId="9" fillId="0" borderId="0" xfId="0" applyFont="1" applyAlignment="1">
      <alignment horizontal="center" vertical="center" wrapText="1"/>
    </xf>
    <xf numFmtId="9" fontId="9" fillId="0" borderId="6" xfId="0" applyNumberFormat="1" applyFont="1" applyBorder="1" applyAlignment="1">
      <alignment horizontal="center" vertical="center"/>
    </xf>
    <xf numFmtId="0" fontId="8" fillId="0" borderId="6" xfId="0" applyFont="1" applyBorder="1" applyAlignment="1">
      <alignment horizontal="justify" vertical="center" wrapText="1"/>
    </xf>
    <xf numFmtId="9" fontId="8"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9" fontId="8" fillId="2" borderId="22" xfId="2" applyFont="1" applyFill="1" applyBorder="1" applyAlignment="1">
      <alignment horizontal="center" vertical="center" wrapText="1"/>
    </xf>
    <xf numFmtId="0" fontId="8" fillId="2" borderId="6" xfId="4" applyFont="1" applyFill="1" applyBorder="1" applyAlignment="1">
      <alignment horizontal="center" vertical="center" wrapText="1"/>
    </xf>
    <xf numFmtId="0" fontId="8" fillId="0" borderId="6" xfId="0" applyFont="1" applyBorder="1" applyAlignment="1">
      <alignment horizontal="left" vertical="center" wrapText="1"/>
    </xf>
    <xf numFmtId="9" fontId="8" fillId="0" borderId="22" xfId="2" applyFont="1" applyBorder="1" applyAlignment="1">
      <alignment horizontal="center" vertical="center" wrapText="1"/>
    </xf>
    <xf numFmtId="49" fontId="9" fillId="0" borderId="6" xfId="3" applyNumberFormat="1" applyFont="1" applyBorder="1" applyAlignment="1">
      <alignment horizontal="center" vertical="center" wrapText="1"/>
    </xf>
    <xf numFmtId="0" fontId="9" fillId="0" borderId="6" xfId="3" applyFont="1" applyBorder="1" applyAlignment="1">
      <alignment horizontal="left" vertical="center" wrapText="1"/>
    </xf>
    <xf numFmtId="0" fontId="9" fillId="0" borderId="6" xfId="3" applyFont="1" applyBorder="1" applyAlignment="1">
      <alignment horizontal="center" vertical="center" wrapText="1"/>
    </xf>
    <xf numFmtId="0" fontId="8" fillId="0" borderId="6" xfId="4" applyFont="1" applyBorder="1" applyAlignment="1">
      <alignment horizontal="center" vertical="center" wrapText="1"/>
    </xf>
    <xf numFmtId="0" fontId="8" fillId="0" borderId="0" xfId="0" applyFont="1" applyAlignment="1">
      <alignment horizontal="center" vertical="center" wrapText="1"/>
    </xf>
    <xf numFmtId="0" fontId="4" fillId="2" borderId="0" xfId="0" applyFont="1" applyFill="1" applyAlignment="1">
      <alignment horizontal="center" wrapText="1"/>
    </xf>
    <xf numFmtId="1" fontId="8" fillId="0" borderId="6" xfId="0" applyNumberFormat="1" applyFont="1" applyBorder="1" applyAlignment="1">
      <alignment horizontal="center" vertical="center"/>
    </xf>
    <xf numFmtId="0" fontId="8" fillId="0" borderId="29" xfId="0" applyFont="1" applyBorder="1" applyAlignment="1">
      <alignment horizontal="center" vertical="center" wrapText="1"/>
    </xf>
    <xf numFmtId="9" fontId="9" fillId="0" borderId="30"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1" fontId="8" fillId="0" borderId="6" xfId="2" applyNumberFormat="1" applyFont="1" applyBorder="1" applyAlignment="1">
      <alignment horizontal="center" vertical="center"/>
    </xf>
    <xf numFmtId="0" fontId="8"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6" xfId="0" applyFont="1" applyBorder="1" applyAlignment="1">
      <alignment vertical="center"/>
    </xf>
    <xf numFmtId="0" fontId="21" fillId="0" borderId="6" xfId="0" applyFont="1" applyBorder="1" applyAlignment="1">
      <alignment horizontal="center" vertical="center" wrapText="1"/>
    </xf>
    <xf numFmtId="0" fontId="18" fillId="0" borderId="6" xfId="0" applyFont="1" applyBorder="1" applyAlignment="1">
      <alignment horizontal="left" vertical="center" wrapText="1"/>
    </xf>
    <xf numFmtId="9" fontId="23" fillId="0" borderId="28" xfId="0" applyNumberFormat="1" applyFont="1" applyBorder="1" applyAlignment="1">
      <alignment horizontal="center" vertical="center" wrapText="1"/>
    </xf>
    <xf numFmtId="9" fontId="23" fillId="0" borderId="19" xfId="0" applyNumberFormat="1" applyFont="1" applyBorder="1" applyAlignment="1">
      <alignment horizontal="center" vertical="center" wrapText="1"/>
    </xf>
    <xf numFmtId="9" fontId="23" fillId="0" borderId="20" xfId="0" applyNumberFormat="1" applyFont="1" applyBorder="1" applyAlignment="1">
      <alignment horizontal="center" vertical="center" wrapText="1"/>
    </xf>
    <xf numFmtId="0" fontId="24" fillId="0" borderId="6" xfId="0" applyFont="1" applyBorder="1" applyAlignment="1">
      <alignment vertical="center" wrapText="1"/>
    </xf>
    <xf numFmtId="0" fontId="24" fillId="0" borderId="6" xfId="0" applyFont="1" applyBorder="1" applyAlignment="1">
      <alignment vertical="center"/>
    </xf>
    <xf numFmtId="9" fontId="23" fillId="0" borderId="24" xfId="0" applyNumberFormat="1" applyFont="1" applyBorder="1" applyAlignment="1">
      <alignment horizontal="center" vertical="center" wrapText="1"/>
    </xf>
    <xf numFmtId="9" fontId="23" fillId="0" borderId="6" xfId="0" applyNumberFormat="1" applyFont="1" applyBorder="1" applyAlignment="1">
      <alignment horizontal="center" vertical="center" wrapText="1"/>
    </xf>
    <xf numFmtId="0" fontId="0" fillId="0" borderId="0" xfId="0" applyAlignment="1">
      <alignment vertical="center"/>
    </xf>
    <xf numFmtId="0" fontId="27" fillId="2" borderId="4" xfId="0" applyFont="1" applyFill="1" applyBorder="1" applyAlignment="1">
      <alignment vertical="center"/>
    </xf>
    <xf numFmtId="0" fontId="27" fillId="2" borderId="8" xfId="0" applyFont="1" applyFill="1" applyBorder="1" applyAlignment="1">
      <alignment vertical="center"/>
    </xf>
    <xf numFmtId="0" fontId="27" fillId="2" borderId="8" xfId="0" applyFont="1" applyFill="1" applyBorder="1" applyAlignment="1">
      <alignment vertical="center" wrapText="1"/>
    </xf>
    <xf numFmtId="0" fontId="27" fillId="2" borderId="12" xfId="0" applyFont="1" applyFill="1" applyBorder="1" applyAlignment="1">
      <alignment vertical="center"/>
    </xf>
    <xf numFmtId="0" fontId="24" fillId="0" borderId="0" xfId="0" applyFont="1" applyAlignment="1">
      <alignment horizontal="center" vertical="center"/>
    </xf>
    <xf numFmtId="0" fontId="28" fillId="2" borderId="0" xfId="0" applyFont="1" applyFill="1" applyAlignment="1">
      <alignment horizontal="center" vertical="center" wrapText="1"/>
    </xf>
    <xf numFmtId="0" fontId="23" fillId="0" borderId="6" xfId="0" applyFont="1" applyBorder="1" applyAlignment="1">
      <alignment horizontal="left" vertical="center" wrapText="1"/>
    </xf>
    <xf numFmtId="0" fontId="23" fillId="0" borderId="19" xfId="0" applyFont="1" applyBorder="1" applyAlignment="1">
      <alignment horizontal="left" vertical="top" wrapText="1"/>
    </xf>
    <xf numFmtId="9" fontId="23" fillId="0" borderId="6" xfId="2" applyFont="1" applyBorder="1" applyAlignment="1">
      <alignment horizontal="center" vertical="center" wrapText="1"/>
    </xf>
    <xf numFmtId="0" fontId="23" fillId="0" borderId="6" xfId="0" applyFont="1" applyBorder="1" applyAlignment="1">
      <alignment vertical="center" wrapText="1"/>
    </xf>
    <xf numFmtId="0" fontId="23" fillId="2" borderId="1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6" xfId="0" applyFont="1" applyFill="1" applyBorder="1" applyAlignment="1">
      <alignment horizontal="justify" vertical="center" wrapText="1"/>
    </xf>
    <xf numFmtId="0" fontId="23" fillId="2" borderId="6" xfId="0" applyFont="1" applyFill="1" applyBorder="1" applyAlignment="1">
      <alignment horizontal="center" vertical="center" wrapText="1"/>
    </xf>
    <xf numFmtId="0" fontId="8" fillId="0" borderId="6" xfId="0" applyFont="1" applyBorder="1" applyAlignment="1">
      <alignment horizontal="center" vertical="center"/>
    </xf>
    <xf numFmtId="9" fontId="29" fillId="0" borderId="6" xfId="0" applyNumberFormat="1" applyFont="1" applyBorder="1" applyAlignment="1">
      <alignment horizontal="center" vertical="center" wrapText="1"/>
    </xf>
    <xf numFmtId="0" fontId="29" fillId="0" borderId="6" xfId="0" applyFont="1" applyBorder="1" applyAlignment="1">
      <alignment horizontal="center" vertical="center" wrapText="1"/>
    </xf>
    <xf numFmtId="0" fontId="29" fillId="0" borderId="6" xfId="0" applyFont="1" applyBorder="1" applyAlignment="1">
      <alignment vertical="center"/>
    </xf>
    <xf numFmtId="9" fontId="15" fillId="0" borderId="6" xfId="2" applyFont="1" applyBorder="1" applyAlignment="1">
      <alignment horizontal="center" vertical="center" wrapText="1"/>
    </xf>
    <xf numFmtId="0" fontId="9" fillId="0" borderId="6" xfId="0" applyFont="1" applyBorder="1" applyAlignment="1">
      <alignment horizontal="left" vertical="top" wrapText="1"/>
    </xf>
    <xf numFmtId="9" fontId="23" fillId="0" borderId="6" xfId="2" applyFont="1" applyFill="1" applyBorder="1" applyAlignment="1">
      <alignment horizontal="center" vertical="center" wrapText="1"/>
    </xf>
    <xf numFmtId="0" fontId="23" fillId="0" borderId="6" xfId="0" applyFont="1" applyBorder="1" applyAlignment="1">
      <alignment horizontal="justify" vertical="center" wrapText="1"/>
    </xf>
    <xf numFmtId="0" fontId="23" fillId="2" borderId="19" xfId="0" applyFont="1" applyFill="1" applyBorder="1" applyAlignment="1">
      <alignment horizontal="justify" vertical="center" wrapText="1"/>
    </xf>
    <xf numFmtId="9" fontId="23" fillId="2" borderId="6" xfId="0" applyNumberFormat="1" applyFont="1" applyFill="1" applyBorder="1" applyAlignment="1">
      <alignment horizontal="center" vertical="center" wrapText="1"/>
    </xf>
    <xf numFmtId="0" fontId="24" fillId="2" borderId="6" xfId="0" applyFont="1" applyFill="1" applyBorder="1" applyAlignment="1">
      <alignment vertical="center"/>
    </xf>
    <xf numFmtId="0" fontId="23" fillId="2" borderId="24" xfId="0" applyFont="1" applyFill="1" applyBorder="1" applyAlignment="1">
      <alignment horizontal="center" vertical="center" wrapText="1"/>
    </xf>
    <xf numFmtId="0" fontId="23" fillId="2" borderId="24" xfId="0" applyFont="1" applyFill="1" applyBorder="1" applyAlignment="1">
      <alignment vertical="center" wrapText="1"/>
    </xf>
    <xf numFmtId="0" fontId="28" fillId="0" borderId="16" xfId="0" applyFont="1" applyBorder="1" applyAlignment="1">
      <alignment horizontal="center" vertical="center" wrapText="1"/>
    </xf>
    <xf numFmtId="0" fontId="28" fillId="2" borderId="0" xfId="0" applyFont="1" applyFill="1" applyAlignment="1">
      <alignment horizontal="left" vertical="center" wrapText="1"/>
    </xf>
    <xf numFmtId="0" fontId="24" fillId="0" borderId="0" xfId="0" applyFont="1" applyAlignment="1">
      <alignment vertical="center"/>
    </xf>
    <xf numFmtId="0" fontId="32" fillId="0" borderId="0" xfId="0" applyFont="1" applyAlignment="1">
      <alignment vertical="center"/>
    </xf>
    <xf numFmtId="9" fontId="0" fillId="0" borderId="0" xfId="0" applyNumberFormat="1" applyAlignment="1">
      <alignment vertical="center"/>
    </xf>
    <xf numFmtId="0" fontId="23" fillId="0" borderId="24" xfId="0" applyFont="1" applyBorder="1" applyAlignment="1">
      <alignment horizontal="center" vertical="center" wrapText="1"/>
    </xf>
    <xf numFmtId="0" fontId="23" fillId="5" borderId="24" xfId="0" applyFont="1" applyFill="1" applyBorder="1" applyAlignment="1">
      <alignment horizontal="center" vertical="center" wrapText="1"/>
    </xf>
    <xf numFmtId="0" fontId="24" fillId="2" borderId="24" xfId="0" applyFont="1" applyFill="1" applyBorder="1" applyAlignment="1">
      <alignment horizontal="center" vertical="center" wrapText="1"/>
    </xf>
    <xf numFmtId="9" fontId="24" fillId="2" borderId="24" xfId="0" applyNumberFormat="1" applyFont="1" applyFill="1" applyBorder="1" applyAlignment="1">
      <alignment horizontal="center" vertical="center" wrapText="1"/>
    </xf>
    <xf numFmtId="9" fontId="23" fillId="2" borderId="24" xfId="0" applyNumberFormat="1" applyFont="1" applyFill="1" applyBorder="1" applyAlignment="1">
      <alignment horizontal="center" vertical="center" wrapText="1"/>
    </xf>
    <xf numFmtId="0" fontId="28" fillId="0" borderId="6" xfId="0" applyFont="1" applyBorder="1" applyAlignment="1">
      <alignment vertical="center" wrapText="1"/>
    </xf>
    <xf numFmtId="0" fontId="28" fillId="2" borderId="22" xfId="3" applyFont="1" applyFill="1" applyBorder="1" applyAlignment="1">
      <alignment vertical="center" wrapText="1"/>
    </xf>
    <xf numFmtId="0" fontId="28" fillId="2" borderId="23" xfId="3" applyFont="1" applyFill="1" applyBorder="1" applyAlignment="1">
      <alignment vertical="center" wrapText="1"/>
    </xf>
    <xf numFmtId="0" fontId="28" fillId="2" borderId="6" xfId="0" applyFont="1" applyFill="1" applyBorder="1" applyAlignment="1">
      <alignment vertical="center" wrapText="1"/>
    </xf>
    <xf numFmtId="0" fontId="0" fillId="0" borderId="0" xfId="0" applyAlignment="1">
      <alignment horizontal="left" vertical="center"/>
    </xf>
    <xf numFmtId="0" fontId="23" fillId="2" borderId="6" xfId="0" applyFont="1" applyFill="1" applyBorder="1" applyAlignment="1">
      <alignment vertical="center" wrapText="1"/>
    </xf>
    <xf numFmtId="0" fontId="32" fillId="0" borderId="0" xfId="0" applyFont="1" applyAlignment="1">
      <alignment vertical="center" wrapText="1"/>
    </xf>
    <xf numFmtId="9" fontId="0" fillId="0" borderId="0" xfId="2" applyFont="1" applyAlignment="1">
      <alignment vertical="center"/>
    </xf>
    <xf numFmtId="9" fontId="0" fillId="0" borderId="0" xfId="0" applyNumberFormat="1"/>
    <xf numFmtId="0" fontId="36" fillId="0" borderId="19" xfId="0" applyFont="1" applyBorder="1" applyAlignment="1">
      <alignment horizontal="center" vertical="center" wrapText="1"/>
    </xf>
    <xf numFmtId="0" fontId="36" fillId="0" borderId="6" xfId="0" applyFont="1" applyBorder="1" applyAlignment="1">
      <alignment horizontal="center" vertical="center" wrapText="1"/>
    </xf>
    <xf numFmtId="0" fontId="22" fillId="0" borderId="6" xfId="0" applyFont="1" applyBorder="1" applyAlignment="1">
      <alignment vertical="center"/>
    </xf>
    <xf numFmtId="9" fontId="5" fillId="0" borderId="6" xfId="0" applyNumberFormat="1" applyFont="1" applyBorder="1" applyAlignment="1">
      <alignment horizontal="center" vertical="center" wrapText="1"/>
    </xf>
    <xf numFmtId="9" fontId="28" fillId="0" borderId="6" xfId="0" applyNumberFormat="1" applyFont="1" applyBorder="1" applyAlignment="1">
      <alignment horizontal="center" vertical="center" wrapText="1"/>
    </xf>
    <xf numFmtId="0" fontId="33" fillId="2" borderId="4" xfId="0" applyFont="1" applyFill="1" applyBorder="1" applyAlignment="1">
      <alignment vertical="center"/>
    </xf>
    <xf numFmtId="0" fontId="33" fillId="2" borderId="8" xfId="0" applyFont="1" applyFill="1" applyBorder="1" applyAlignment="1">
      <alignment vertical="center"/>
    </xf>
    <xf numFmtId="0" fontId="33" fillId="2" borderId="8" xfId="0" applyFont="1" applyFill="1" applyBorder="1" applyAlignment="1">
      <alignment vertical="center" wrapText="1"/>
    </xf>
    <xf numFmtId="0" fontId="33" fillId="2" borderId="12" xfId="0" applyFont="1" applyFill="1" applyBorder="1" applyAlignment="1">
      <alignment vertical="center"/>
    </xf>
    <xf numFmtId="0" fontId="28" fillId="3" borderId="16" xfId="0" applyFont="1" applyFill="1" applyBorder="1" applyAlignment="1">
      <alignment horizontal="center" vertical="center" wrapText="1"/>
    </xf>
    <xf numFmtId="0" fontId="24" fillId="2" borderId="6" xfId="0" applyFont="1" applyFill="1" applyBorder="1" applyAlignment="1">
      <alignment vertical="center" wrapText="1"/>
    </xf>
    <xf numFmtId="0" fontId="28" fillId="0" borderId="6" xfId="0" applyFont="1" applyBorder="1" applyAlignment="1">
      <alignment horizontal="center" vertical="center" wrapText="1"/>
    </xf>
    <xf numFmtId="0" fontId="28" fillId="0" borderId="19" xfId="0" applyFont="1" applyBorder="1" applyAlignment="1">
      <alignment vertical="center" wrapText="1"/>
    </xf>
    <xf numFmtId="0" fontId="28" fillId="2" borderId="27" xfId="3" applyFont="1" applyFill="1" applyBorder="1" applyAlignment="1">
      <alignment vertical="center" wrapText="1"/>
    </xf>
    <xf numFmtId="0" fontId="28" fillId="2" borderId="32" xfId="3" applyFont="1" applyFill="1" applyBorder="1" applyAlignment="1">
      <alignment vertical="center" wrapText="1"/>
    </xf>
    <xf numFmtId="0" fontId="24" fillId="0" borderId="0" xfId="0" applyFont="1"/>
    <xf numFmtId="9" fontId="37" fillId="2" borderId="6" xfId="2" applyFont="1" applyFill="1" applyBorder="1" applyAlignment="1">
      <alignment horizontal="center" vertical="center" wrapText="1"/>
    </xf>
    <xf numFmtId="0" fontId="37" fillId="0" borderId="6" xfId="0" applyFont="1" applyBorder="1" applyAlignment="1">
      <alignment horizontal="center" vertical="center" wrapText="1"/>
    </xf>
    <xf numFmtId="0" fontId="37" fillId="0" borderId="6" xfId="0" applyFont="1" applyBorder="1" applyAlignment="1">
      <alignment vertical="top" wrapText="1"/>
    </xf>
    <xf numFmtId="0" fontId="37" fillId="0" borderId="6" xfId="0" applyFont="1" applyBorder="1" applyAlignment="1">
      <alignment horizontal="left" vertical="top" wrapText="1"/>
    </xf>
    <xf numFmtId="9" fontId="37" fillId="0" borderId="6" xfId="0" applyNumberFormat="1" applyFont="1" applyBorder="1" applyAlignment="1">
      <alignment horizontal="center" vertical="center" wrapText="1"/>
    </xf>
    <xf numFmtId="164" fontId="37" fillId="0" borderId="6" xfId="0" applyNumberFormat="1" applyFont="1" applyBorder="1" applyAlignment="1">
      <alignment horizontal="center" vertical="center" wrapText="1"/>
    </xf>
    <xf numFmtId="0" fontId="27" fillId="2" borderId="6" xfId="0" applyFont="1" applyFill="1" applyBorder="1" applyAlignment="1">
      <alignment vertical="center"/>
    </xf>
    <xf numFmtId="0" fontId="27" fillId="2" borderId="6" xfId="0" applyFont="1" applyFill="1" applyBorder="1" applyAlignment="1">
      <alignment vertical="center" wrapText="1"/>
    </xf>
    <xf numFmtId="1" fontId="5" fillId="0" borderId="6" xfId="0" applyNumberFormat="1" applyFont="1" applyBorder="1" applyAlignment="1">
      <alignment horizontal="center" vertical="center" wrapText="1"/>
    </xf>
    <xf numFmtId="0" fontId="40" fillId="0" borderId="6" xfId="0" applyFont="1" applyBorder="1" applyAlignment="1">
      <alignment horizontal="center" vertical="center" wrapText="1"/>
    </xf>
    <xf numFmtId="9" fontId="40" fillId="0" borderId="6" xfId="2" applyFont="1" applyBorder="1" applyAlignment="1">
      <alignment horizontal="center" vertical="center" wrapText="1"/>
    </xf>
    <xf numFmtId="2" fontId="5" fillId="0" borderId="6" xfId="3" applyNumberFormat="1" applyBorder="1" applyAlignment="1">
      <alignment horizontal="left" vertical="center" wrapText="1"/>
    </xf>
    <xf numFmtId="0" fontId="22" fillId="0" borderId="6" xfId="0" applyFont="1" applyBorder="1" applyAlignment="1">
      <alignment horizontal="center" vertical="center" wrapText="1"/>
    </xf>
    <xf numFmtId="0" fontId="42" fillId="0" borderId="6" xfId="0" applyFont="1" applyBorder="1" applyAlignment="1">
      <alignment horizontal="center" vertical="center"/>
    </xf>
    <xf numFmtId="0" fontId="40" fillId="0" borderId="19" xfId="0" applyFont="1" applyBorder="1" applyAlignment="1">
      <alignment vertical="center" wrapText="1"/>
    </xf>
    <xf numFmtId="0" fontId="40" fillId="2" borderId="27" xfId="3" applyFont="1" applyFill="1" applyBorder="1" applyAlignment="1">
      <alignment vertical="center" wrapText="1"/>
    </xf>
    <xf numFmtId="0" fontId="40" fillId="2" borderId="32" xfId="3" applyFont="1" applyFill="1" applyBorder="1" applyAlignment="1">
      <alignment vertical="center" wrapText="1"/>
    </xf>
    <xf numFmtId="0" fontId="40" fillId="0" borderId="6" xfId="0" applyFont="1" applyBorder="1" applyAlignment="1">
      <alignment vertical="center" wrapText="1"/>
    </xf>
    <xf numFmtId="0" fontId="40" fillId="2" borderId="22" xfId="3" applyFont="1" applyFill="1" applyBorder="1" applyAlignment="1">
      <alignment vertical="center" wrapText="1"/>
    </xf>
    <xf numFmtId="0" fontId="5" fillId="2" borderId="22" xfId="3" applyFill="1" applyBorder="1" applyAlignment="1">
      <alignment vertical="center" wrapText="1"/>
    </xf>
    <xf numFmtId="0" fontId="0" fillId="2" borderId="0" xfId="0" applyFill="1" applyAlignment="1">
      <alignment vertical="center"/>
    </xf>
    <xf numFmtId="0" fontId="20" fillId="0" borderId="6" xfId="0" applyFont="1" applyBorder="1" applyAlignment="1">
      <alignment horizontal="center" vertical="center" wrapText="1"/>
    </xf>
    <xf numFmtId="0" fontId="23" fillId="0" borderId="24" xfId="0" applyFont="1" applyBorder="1" applyAlignment="1">
      <alignment vertical="center" wrapText="1"/>
    </xf>
    <xf numFmtId="0" fontId="24" fillId="0" borderId="19" xfId="0" applyFont="1" applyBorder="1" applyAlignment="1">
      <alignment vertical="center" wrapText="1"/>
    </xf>
    <xf numFmtId="9" fontId="23" fillId="0" borderId="27" xfId="0" applyNumberFormat="1" applyFont="1" applyBorder="1" applyAlignment="1">
      <alignment horizontal="center" vertical="center" wrapText="1"/>
    </xf>
    <xf numFmtId="0" fontId="23" fillId="0" borderId="19" xfId="0" applyFont="1" applyBorder="1" applyAlignment="1">
      <alignment vertical="center" wrapText="1"/>
    </xf>
    <xf numFmtId="0" fontId="23" fillId="0" borderId="28" xfId="0" applyFont="1" applyBorder="1" applyAlignment="1">
      <alignment vertical="center" wrapText="1"/>
    </xf>
    <xf numFmtId="9" fontId="23" fillId="0" borderId="7" xfId="2" applyFont="1" applyFill="1" applyBorder="1" applyAlignment="1">
      <alignment horizontal="center" vertical="center" wrapText="1"/>
    </xf>
    <xf numFmtId="0" fontId="24" fillId="0" borderId="19" xfId="0" applyFont="1" applyBorder="1" applyAlignment="1">
      <alignment horizontal="center" vertical="center" wrapText="1"/>
    </xf>
    <xf numFmtId="0" fontId="28" fillId="3" borderId="13" xfId="0" applyFont="1" applyFill="1" applyBorder="1" applyAlignment="1">
      <alignment horizontal="center" vertical="center" wrapText="1"/>
    </xf>
    <xf numFmtId="0" fontId="24" fillId="0" borderId="6" xfId="0" applyFont="1" applyBorder="1" applyAlignment="1">
      <alignment horizontal="left" vertical="center" wrapText="1"/>
    </xf>
    <xf numFmtId="0" fontId="46" fillId="0" borderId="0" xfId="0" applyFont="1" applyAlignment="1">
      <alignment vertical="center"/>
    </xf>
    <xf numFmtId="9" fontId="23" fillId="0" borderId="29" xfId="2" applyFont="1" applyBorder="1" applyAlignment="1">
      <alignment horizontal="center" vertical="center" wrapText="1"/>
    </xf>
    <xf numFmtId="0" fontId="23" fillId="0" borderId="21" xfId="0" applyFont="1" applyBorder="1" applyAlignment="1">
      <alignment horizontal="left" vertical="center" wrapText="1"/>
    </xf>
    <xf numFmtId="0" fontId="23" fillId="0" borderId="23" xfId="0" applyFont="1" applyBorder="1" applyAlignment="1">
      <alignment horizontal="left" vertical="center" wrapText="1"/>
    </xf>
    <xf numFmtId="0" fontId="23" fillId="0" borderId="29" xfId="0" applyFont="1" applyBorder="1" applyAlignment="1">
      <alignment vertical="center" wrapText="1"/>
    </xf>
    <xf numFmtId="0" fontId="28" fillId="2" borderId="24" xfId="3" applyFont="1" applyFill="1" applyBorder="1" applyAlignment="1">
      <alignment vertical="center" wrapText="1"/>
    </xf>
    <xf numFmtId="0" fontId="22" fillId="0" borderId="0" xfId="0" applyFont="1" applyAlignment="1">
      <alignment vertical="center"/>
    </xf>
    <xf numFmtId="0" fontId="45" fillId="2" borderId="4" xfId="0" applyFont="1" applyFill="1" applyBorder="1" applyAlignment="1">
      <alignment vertical="center"/>
    </xf>
    <xf numFmtId="0" fontId="45" fillId="2" borderId="8" xfId="0" applyFont="1" applyFill="1" applyBorder="1" applyAlignment="1">
      <alignment vertical="center"/>
    </xf>
    <xf numFmtId="0" fontId="45" fillId="2" borderId="8" xfId="0" applyFont="1" applyFill="1" applyBorder="1" applyAlignment="1">
      <alignment vertical="center" wrapText="1"/>
    </xf>
    <xf numFmtId="0" fontId="45" fillId="2" borderId="12" xfId="0" applyFont="1" applyFill="1" applyBorder="1" applyAlignment="1">
      <alignment vertical="center"/>
    </xf>
    <xf numFmtId="0" fontId="40" fillId="3" borderId="16"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0" xfId="0" applyFont="1" applyFill="1" applyAlignment="1">
      <alignment horizontal="left" vertical="center" wrapText="1"/>
    </xf>
    <xf numFmtId="0" fontId="40" fillId="3" borderId="29" xfId="0" applyFont="1" applyFill="1" applyBorder="1" applyAlignment="1">
      <alignment horizontal="center" vertical="center" wrapText="1"/>
    </xf>
    <xf numFmtId="0" fontId="5" fillId="0" borderId="29" xfId="0" applyFont="1" applyBorder="1" applyAlignment="1">
      <alignment vertical="center" wrapText="1"/>
    </xf>
    <xf numFmtId="0" fontId="5" fillId="2" borderId="19" xfId="0" applyFont="1" applyFill="1" applyBorder="1" applyAlignment="1">
      <alignment horizontal="center" vertical="center" wrapText="1"/>
    </xf>
    <xf numFmtId="0" fontId="5" fillId="0" borderId="19" xfId="0" applyFont="1" applyBorder="1" applyAlignment="1">
      <alignment horizontal="left" vertical="center" wrapText="1"/>
    </xf>
    <xf numFmtId="1" fontId="22" fillId="0" borderId="6" xfId="2" applyNumberFormat="1" applyFont="1" applyFill="1" applyBorder="1" applyAlignment="1">
      <alignment horizontal="center" vertical="center" wrapText="1"/>
    </xf>
    <xf numFmtId="0" fontId="5" fillId="0" borderId="6" xfId="0" applyFont="1" applyBorder="1" applyAlignment="1">
      <alignment vertical="center" wrapText="1"/>
    </xf>
    <xf numFmtId="9" fontId="5" fillId="0" borderId="19" xfId="0" applyNumberFormat="1" applyFont="1" applyBorder="1" applyAlignment="1">
      <alignment horizontal="center" vertical="center"/>
    </xf>
    <xf numFmtId="0" fontId="22" fillId="0" borderId="6" xfId="0" applyFont="1" applyBorder="1" applyAlignment="1">
      <alignment vertical="center" wrapText="1"/>
    </xf>
    <xf numFmtId="9" fontId="22" fillId="0" borderId="19" xfId="0" applyNumberFormat="1" applyFont="1" applyBorder="1" applyAlignment="1">
      <alignment horizontal="center" vertical="center"/>
    </xf>
    <xf numFmtId="9" fontId="22" fillId="0" borderId="6" xfId="2" applyFont="1" applyFill="1" applyBorder="1" applyAlignment="1">
      <alignment horizontal="center" vertical="center" wrapText="1"/>
    </xf>
    <xf numFmtId="0" fontId="22" fillId="2" borderId="6" xfId="0" applyFont="1" applyFill="1" applyBorder="1" applyAlignment="1">
      <alignment vertical="center" wrapText="1"/>
    </xf>
    <xf numFmtId="9" fontId="22" fillId="2" borderId="19" xfId="0" applyNumberFormat="1" applyFont="1" applyFill="1" applyBorder="1" applyAlignment="1">
      <alignment horizontal="center" vertical="center"/>
    </xf>
    <xf numFmtId="1" fontId="5" fillId="2" borderId="6" xfId="0" applyNumberFormat="1" applyFont="1" applyFill="1" applyBorder="1" applyAlignment="1">
      <alignment horizontal="center" vertical="center" wrapText="1"/>
    </xf>
    <xf numFmtId="1" fontId="22" fillId="2" borderId="6" xfId="2" applyNumberFormat="1" applyFont="1" applyFill="1" applyBorder="1" applyAlignment="1">
      <alignment horizontal="center" vertical="center" wrapText="1"/>
    </xf>
    <xf numFmtId="0" fontId="5" fillId="0" borderId="20" xfId="0" applyFont="1" applyBorder="1" applyAlignment="1">
      <alignment horizontal="center" vertical="center" wrapText="1"/>
    </xf>
    <xf numFmtId="41" fontId="5" fillId="2" borderId="6" xfId="1" applyFont="1" applyFill="1" applyBorder="1" applyAlignment="1" applyProtection="1">
      <alignment vertical="center" wrapText="1"/>
    </xf>
    <xf numFmtId="0" fontId="5" fillId="0" borderId="22" xfId="0" applyFont="1" applyBorder="1" applyAlignment="1">
      <alignment horizontal="center" vertical="center" wrapText="1"/>
    </xf>
    <xf numFmtId="0" fontId="40" fillId="3" borderId="23"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40" fillId="2" borderId="23" xfId="3" applyFont="1" applyFill="1" applyBorder="1" applyAlignment="1">
      <alignment vertical="center" wrapText="1"/>
    </xf>
    <xf numFmtId="0" fontId="22" fillId="0" borderId="0" xfId="0" applyFont="1"/>
    <xf numFmtId="0" fontId="22" fillId="0" borderId="0" xfId="0" applyFont="1" applyAlignment="1">
      <alignment horizontal="left" vertical="center"/>
    </xf>
    <xf numFmtId="0" fontId="22" fillId="2" borderId="0" xfId="0" applyFont="1" applyFill="1" applyAlignment="1">
      <alignment vertical="center"/>
    </xf>
    <xf numFmtId="0" fontId="8" fillId="0" borderId="0" xfId="0" applyFont="1" applyAlignment="1">
      <alignment horizontal="center" vertical="center"/>
    </xf>
    <xf numFmtId="0" fontId="4"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9" xfId="0" applyFont="1" applyBorder="1" applyAlignment="1">
      <alignment horizontal="center" vertical="center" wrapText="1"/>
    </xf>
    <xf numFmtId="0" fontId="4" fillId="4" borderId="6"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28" fillId="3" borderId="6" xfId="0" applyFont="1" applyFill="1" applyBorder="1" applyAlignment="1">
      <alignment horizontal="center" vertical="center" wrapText="1"/>
    </xf>
    <xf numFmtId="0" fontId="0" fillId="0" borderId="0" xfId="0" applyAlignment="1">
      <alignment horizontal="center" vertical="center"/>
    </xf>
    <xf numFmtId="0" fontId="23" fillId="0" borderId="29" xfId="0" applyFont="1" applyBorder="1" applyAlignment="1">
      <alignment horizontal="center" vertical="center" wrapText="1"/>
    </xf>
    <xf numFmtId="0" fontId="23" fillId="0" borderId="19" xfId="0" applyFont="1" applyBorder="1" applyAlignment="1">
      <alignment horizontal="center" vertical="center" wrapText="1"/>
    </xf>
    <xf numFmtId="0" fontId="40" fillId="3"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19" xfId="0" applyFont="1" applyBorder="1" applyAlignment="1">
      <alignment horizontal="left" vertical="center" wrapText="1"/>
    </xf>
    <xf numFmtId="0" fontId="5" fillId="0" borderId="19" xfId="0" applyFont="1" applyBorder="1" applyAlignment="1">
      <alignment horizontal="center" vertical="center" wrapText="1"/>
    </xf>
    <xf numFmtId="0" fontId="28" fillId="2" borderId="6" xfId="0" applyFont="1" applyFill="1" applyBorder="1" applyAlignment="1">
      <alignment horizontal="center" vertical="center" wrapText="1"/>
    </xf>
    <xf numFmtId="0" fontId="24" fillId="0" borderId="6" xfId="0" applyFont="1" applyBorder="1" applyAlignment="1">
      <alignment horizontal="center" vertical="center" wrapText="1"/>
    </xf>
    <xf numFmtId="0" fontId="4" fillId="3" borderId="22" xfId="0" applyFont="1" applyFill="1" applyBorder="1" applyAlignment="1">
      <alignment horizontal="center" vertical="center" wrapText="1"/>
    </xf>
    <xf numFmtId="0" fontId="9" fillId="0" borderId="6" xfId="0" applyFont="1" applyBorder="1" applyAlignment="1">
      <alignment horizontal="center" vertical="center" wrapText="1"/>
    </xf>
    <xf numFmtId="0" fontId="4" fillId="3" borderId="6" xfId="0" applyFont="1" applyFill="1" applyBorder="1" applyAlignment="1">
      <alignment horizontal="center" vertical="center" wrapText="1"/>
    </xf>
    <xf numFmtId="0" fontId="3" fillId="3" borderId="20" xfId="3" applyFont="1" applyFill="1" applyBorder="1" applyAlignment="1">
      <alignment horizontal="center" vertical="center" wrapText="1"/>
    </xf>
    <xf numFmtId="0" fontId="3" fillId="3" borderId="21" xfId="3" applyFont="1" applyFill="1" applyBorder="1" applyAlignment="1">
      <alignment horizontal="center" vertical="center" wrapText="1"/>
    </xf>
    <xf numFmtId="0" fontId="3" fillId="3" borderId="25" xfId="3" applyFont="1" applyFill="1" applyBorder="1" applyAlignment="1">
      <alignment horizontal="center" vertical="center" wrapText="1"/>
    </xf>
    <xf numFmtId="0" fontId="3" fillId="3" borderId="26"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9" xfId="0" applyFont="1" applyBorder="1" applyAlignment="1">
      <alignment horizontal="center" vertical="center" wrapText="1"/>
    </xf>
    <xf numFmtId="0" fontId="4" fillId="3" borderId="6" xfId="3" applyFont="1" applyFill="1" applyBorder="1" applyAlignment="1">
      <alignment horizontal="center" vertical="center"/>
    </xf>
    <xf numFmtId="0" fontId="4" fillId="2" borderId="23"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0" borderId="22" xfId="3" applyFont="1" applyBorder="1" applyAlignment="1">
      <alignment horizontal="left" vertical="center"/>
    </xf>
    <xf numFmtId="0" fontId="4" fillId="0" borderId="23" xfId="3" applyFont="1" applyBorder="1" applyAlignment="1">
      <alignment horizontal="left" vertical="center"/>
    </xf>
    <xf numFmtId="0" fontId="4" fillId="0" borderId="24" xfId="3" applyFont="1" applyBorder="1" applyAlignment="1">
      <alignment horizontal="left" vertical="center"/>
    </xf>
    <xf numFmtId="0" fontId="4" fillId="3" borderId="6" xfId="3" applyFont="1" applyFill="1" applyBorder="1" applyAlignment="1">
      <alignment horizontal="center" vertical="center" wrapText="1"/>
    </xf>
    <xf numFmtId="0" fontId="4" fillId="2" borderId="6" xfId="3" applyFont="1" applyFill="1" applyBorder="1" applyAlignment="1">
      <alignment horizontal="left" vertical="center" wrapText="1"/>
    </xf>
    <xf numFmtId="15" fontId="4" fillId="3" borderId="6" xfId="0" applyNumberFormat="1" applyFont="1" applyFill="1" applyBorder="1" applyAlignment="1">
      <alignment horizontal="center" vertical="center" wrapText="1"/>
    </xf>
    <xf numFmtId="0" fontId="4" fillId="2" borderId="22" xfId="3" applyFont="1" applyFill="1" applyBorder="1" applyAlignment="1">
      <alignment horizontal="left" vertical="center" wrapText="1"/>
    </xf>
    <xf numFmtId="0" fontId="4" fillId="2" borderId="23" xfId="3" applyFont="1" applyFill="1" applyBorder="1" applyAlignment="1">
      <alignment horizontal="left" vertical="center" wrapText="1"/>
    </xf>
    <xf numFmtId="0" fontId="4" fillId="2" borderId="24" xfId="3"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4" borderId="6" xfId="0" applyFont="1" applyFill="1" applyBorder="1" applyAlignment="1">
      <alignment horizontal="center" vertical="center" wrapText="1"/>
    </xf>
    <xf numFmtId="15" fontId="4" fillId="4" borderId="6" xfId="0" applyNumberFormat="1" applyFont="1" applyFill="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4" xfId="0" applyFont="1" applyBorder="1" applyAlignment="1">
      <alignment horizontal="center" vertical="center"/>
    </xf>
    <xf numFmtId="0" fontId="4" fillId="0" borderId="36" xfId="0" applyFont="1" applyBorder="1" applyAlignment="1">
      <alignment horizontal="center" vertical="center"/>
    </xf>
    <xf numFmtId="0" fontId="14" fillId="0" borderId="22" xfId="3" applyFont="1" applyBorder="1" applyAlignment="1">
      <alignment horizontal="left" vertical="center"/>
    </xf>
    <xf numFmtId="0" fontId="14" fillId="0" borderId="23" xfId="3" applyFont="1" applyBorder="1" applyAlignment="1">
      <alignment horizontal="left" vertical="center"/>
    </xf>
    <xf numFmtId="0" fontId="14" fillId="0" borderId="24" xfId="3" applyFont="1" applyBorder="1" applyAlignment="1">
      <alignment horizontal="left" vertical="center"/>
    </xf>
    <xf numFmtId="0" fontId="14" fillId="3" borderId="6" xfId="3" applyFont="1" applyFill="1" applyBorder="1" applyAlignment="1">
      <alignment horizontal="center" vertical="center" wrapText="1"/>
    </xf>
    <xf numFmtId="0" fontId="14" fillId="2" borderId="6" xfId="3" applyFont="1" applyFill="1" applyBorder="1" applyAlignment="1">
      <alignment horizontal="left" vertical="center" wrapText="1"/>
    </xf>
    <xf numFmtId="0" fontId="14" fillId="3" borderId="6" xfId="0" applyFont="1" applyFill="1" applyBorder="1" applyAlignment="1">
      <alignment horizontal="center" vertical="center" wrapText="1"/>
    </xf>
    <xf numFmtId="15" fontId="14" fillId="3" borderId="6" xfId="0" applyNumberFormat="1" applyFont="1" applyFill="1" applyBorder="1" applyAlignment="1">
      <alignment horizontal="center" vertical="center" wrapText="1"/>
    </xf>
    <xf numFmtId="0" fontId="14" fillId="2" borderId="22" xfId="3" applyFont="1" applyFill="1" applyBorder="1" applyAlignment="1">
      <alignment horizontal="left" vertical="center" wrapText="1"/>
    </xf>
    <xf numFmtId="0" fontId="14" fillId="2" borderId="23" xfId="3" applyFont="1" applyFill="1" applyBorder="1" applyAlignment="1">
      <alignment horizontal="left" vertical="center" wrapText="1"/>
    </xf>
    <xf numFmtId="0" fontId="14" fillId="2" borderId="24" xfId="3" applyFont="1" applyFill="1" applyBorder="1" applyAlignment="1">
      <alignment horizontal="left" vertical="center" wrapText="1"/>
    </xf>
    <xf numFmtId="0" fontId="2" fillId="3" borderId="20" xfId="3" applyFont="1" applyFill="1" applyBorder="1" applyAlignment="1">
      <alignment horizontal="center" vertical="center" wrapText="1"/>
    </xf>
    <xf numFmtId="0" fontId="2" fillId="3" borderId="21" xfId="3" applyFont="1" applyFill="1" applyBorder="1" applyAlignment="1">
      <alignment horizontal="center" vertical="center" wrapText="1"/>
    </xf>
    <xf numFmtId="0" fontId="2" fillId="3" borderId="25" xfId="3" applyFont="1" applyFill="1" applyBorder="1" applyAlignment="1">
      <alignment horizontal="center" vertical="center" wrapText="1"/>
    </xf>
    <xf numFmtId="0" fontId="2" fillId="3" borderId="26" xfId="3" applyFont="1" applyFill="1" applyBorder="1" applyAlignment="1">
      <alignment horizontal="center" vertical="center" wrapText="1"/>
    </xf>
    <xf numFmtId="0" fontId="2" fillId="3" borderId="27" xfId="3" applyFont="1" applyFill="1" applyBorder="1" applyAlignment="1">
      <alignment horizontal="center" vertical="center" wrapText="1"/>
    </xf>
    <xf numFmtId="0" fontId="2" fillId="3" borderId="28" xfId="3" applyFont="1" applyFill="1" applyBorder="1" applyAlignment="1">
      <alignment horizontal="center" vertical="center" wrapText="1"/>
    </xf>
    <xf numFmtId="0" fontId="14" fillId="3" borderId="6" xfId="3" applyFont="1" applyFill="1" applyBorder="1" applyAlignment="1">
      <alignment horizontal="center" vertical="center"/>
    </xf>
    <xf numFmtId="0" fontId="14" fillId="0" borderId="1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8" fillId="0" borderId="6" xfId="3" applyFont="1" applyBorder="1" applyAlignment="1">
      <alignment horizontal="left" vertical="center" wrapText="1"/>
    </xf>
    <xf numFmtId="0" fontId="0" fillId="0" borderId="0" xfId="0"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2" xfId="3" applyFont="1" applyBorder="1" applyAlignment="1">
      <alignment horizontal="left" vertical="center"/>
    </xf>
    <xf numFmtId="0" fontId="28" fillId="0" borderId="23" xfId="3" applyFont="1" applyBorder="1" applyAlignment="1">
      <alignment horizontal="left" vertical="center"/>
    </xf>
    <xf numFmtId="0" fontId="28" fillId="0" borderId="24" xfId="3" applyFont="1" applyBorder="1" applyAlignment="1">
      <alignment horizontal="left" vertical="center"/>
    </xf>
    <xf numFmtId="0" fontId="28" fillId="2" borderId="22" xfId="3" applyFont="1" applyFill="1" applyBorder="1" applyAlignment="1">
      <alignment horizontal="left" vertical="center" wrapText="1"/>
    </xf>
    <xf numFmtId="0" fontId="28" fillId="2" borderId="23" xfId="3" applyFont="1" applyFill="1" applyBorder="1" applyAlignment="1">
      <alignment horizontal="left" vertical="center" wrapText="1"/>
    </xf>
    <xf numFmtId="0" fontId="28" fillId="2" borderId="24" xfId="3" applyFont="1" applyFill="1" applyBorder="1" applyAlignment="1">
      <alignment horizontal="left" vertical="center" wrapText="1"/>
    </xf>
    <xf numFmtId="0" fontId="28" fillId="3" borderId="6" xfId="3" applyFont="1" applyFill="1" applyBorder="1" applyAlignment="1">
      <alignment horizontal="center" vertical="center"/>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19" xfId="0" applyFont="1" applyBorder="1" applyAlignment="1">
      <alignment horizontal="center" vertical="center" wrapText="1"/>
    </xf>
    <xf numFmtId="0" fontId="28" fillId="3" borderId="6" xfId="0" applyFont="1" applyFill="1" applyBorder="1" applyAlignment="1">
      <alignment horizontal="center" vertical="center" wrapText="1"/>
    </xf>
    <xf numFmtId="0" fontId="33" fillId="3" borderId="20" xfId="3" applyFont="1" applyFill="1" applyBorder="1" applyAlignment="1">
      <alignment horizontal="center" vertical="center" wrapText="1"/>
    </xf>
    <xf numFmtId="0" fontId="33" fillId="3" borderId="21" xfId="3" applyFont="1" applyFill="1" applyBorder="1" applyAlignment="1">
      <alignment horizontal="center" vertical="center" wrapText="1"/>
    </xf>
    <xf numFmtId="0" fontId="33" fillId="3" borderId="25" xfId="3" applyFont="1" applyFill="1" applyBorder="1" applyAlignment="1">
      <alignment horizontal="center" vertical="center" wrapText="1"/>
    </xf>
    <xf numFmtId="0" fontId="33" fillId="3" borderId="26" xfId="3" applyFont="1" applyFill="1" applyBorder="1" applyAlignment="1">
      <alignment horizontal="center" vertical="center" wrapText="1"/>
    </xf>
    <xf numFmtId="0" fontId="33" fillId="3" borderId="27" xfId="3" applyFont="1" applyFill="1" applyBorder="1" applyAlignment="1">
      <alignment horizontal="center" vertical="center" wrapText="1"/>
    </xf>
    <xf numFmtId="0" fontId="33" fillId="3" borderId="28" xfId="3" applyFont="1" applyFill="1" applyBorder="1" applyAlignment="1">
      <alignment horizontal="center" vertical="center" wrapText="1"/>
    </xf>
    <xf numFmtId="0" fontId="28" fillId="3" borderId="6" xfId="3" applyFont="1"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15" fontId="28" fillId="3" borderId="29" xfId="0" applyNumberFormat="1" applyFont="1" applyFill="1" applyBorder="1" applyAlignment="1">
      <alignment horizontal="center" vertical="center" wrapText="1"/>
    </xf>
    <xf numFmtId="15" fontId="28" fillId="3" borderId="30" xfId="0" applyNumberFormat="1" applyFont="1" applyFill="1" applyBorder="1" applyAlignment="1">
      <alignment horizontal="center" vertical="center" wrapText="1"/>
    </xf>
    <xf numFmtId="15" fontId="28" fillId="3" borderId="19" xfId="0" applyNumberFormat="1" applyFont="1" applyFill="1" applyBorder="1" applyAlignment="1">
      <alignment horizontal="center" vertical="center" wrapText="1"/>
    </xf>
    <xf numFmtId="0" fontId="28" fillId="2" borderId="6" xfId="3" applyFont="1" applyFill="1" applyBorder="1" applyAlignment="1">
      <alignment horizontal="left" vertical="center" wrapText="1"/>
    </xf>
    <xf numFmtId="15" fontId="28" fillId="3" borderId="6" xfId="0" applyNumberFormat="1" applyFont="1" applyFill="1" applyBorder="1" applyAlignment="1">
      <alignment horizontal="center" vertical="center" wrapText="1"/>
    </xf>
    <xf numFmtId="0" fontId="28" fillId="3" borderId="29"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4" fillId="0" borderId="15" xfId="0" applyFont="1" applyBorder="1" applyAlignment="1">
      <alignment horizontal="center" vertical="center"/>
    </xf>
    <xf numFmtId="0" fontId="23" fillId="2" borderId="6" xfId="3" applyFont="1" applyFill="1" applyBorder="1" applyAlignment="1">
      <alignment horizontal="left" vertical="center" wrapText="1"/>
    </xf>
    <xf numFmtId="0" fontId="23" fillId="3" borderId="29"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5" fillId="2" borderId="6" xfId="0" applyFont="1" applyFill="1" applyBorder="1" applyAlignment="1">
      <alignment horizontal="center" vertical="center" wrapText="1"/>
    </xf>
    <xf numFmtId="0" fontId="5" fillId="2" borderId="23" xfId="3" applyFill="1" applyBorder="1" applyAlignment="1">
      <alignment horizontal="center" vertical="center" wrapText="1"/>
    </xf>
    <xf numFmtId="0" fontId="5" fillId="2" borderId="24" xfId="3" applyFill="1" applyBorder="1" applyAlignment="1">
      <alignment horizontal="center" vertical="center" wrapText="1"/>
    </xf>
    <xf numFmtId="0" fontId="40" fillId="2" borderId="6" xfId="3" applyFont="1" applyFill="1" applyBorder="1" applyAlignment="1">
      <alignment horizontal="left" vertical="center" wrapText="1"/>
    </xf>
    <xf numFmtId="0" fontId="40" fillId="3" borderId="19"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5" fillId="3" borderId="25" xfId="3" applyFont="1" applyFill="1" applyBorder="1" applyAlignment="1">
      <alignment horizontal="center" vertical="center" wrapText="1"/>
    </xf>
    <xf numFmtId="0" fontId="45" fillId="3" borderId="26" xfId="3" applyFont="1" applyFill="1" applyBorder="1" applyAlignment="1">
      <alignment horizontal="center" vertical="center" wrapText="1"/>
    </xf>
    <xf numFmtId="0" fontId="45" fillId="3" borderId="27" xfId="3" applyFont="1" applyFill="1" applyBorder="1" applyAlignment="1">
      <alignment horizontal="center" vertical="center" wrapText="1"/>
    </xf>
    <xf numFmtId="0" fontId="45" fillId="3" borderId="28" xfId="3" applyFont="1" applyFill="1" applyBorder="1" applyAlignment="1">
      <alignment horizontal="center" vertical="center" wrapText="1"/>
    </xf>
    <xf numFmtId="0" fontId="40" fillId="3" borderId="19" xfId="3" applyFont="1" applyFill="1" applyBorder="1" applyAlignment="1">
      <alignment horizontal="center" vertical="center"/>
    </xf>
    <xf numFmtId="0" fontId="40" fillId="3" borderId="6" xfId="3" applyFont="1" applyFill="1" applyBorder="1" applyAlignment="1">
      <alignment horizontal="center" vertical="center"/>
    </xf>
    <xf numFmtId="0" fontId="40" fillId="0" borderId="27" xfId="3" applyFont="1" applyBorder="1" applyAlignment="1">
      <alignment horizontal="left" vertical="center"/>
    </xf>
    <xf numFmtId="0" fontId="40" fillId="0" borderId="32" xfId="3" applyFont="1" applyBorder="1" applyAlignment="1">
      <alignment horizontal="left" vertical="center"/>
    </xf>
    <xf numFmtId="0" fontId="40" fillId="0" borderId="28" xfId="3" applyFont="1" applyBorder="1" applyAlignment="1">
      <alignment horizontal="left" vertical="center"/>
    </xf>
    <xf numFmtId="0" fontId="40" fillId="3" borderId="19" xfId="3" applyFont="1" applyFill="1" applyBorder="1" applyAlignment="1">
      <alignment horizontal="center" vertical="center" wrapText="1"/>
    </xf>
    <xf numFmtId="0" fontId="40" fillId="3" borderId="6" xfId="3" applyFont="1" applyFill="1" applyBorder="1" applyAlignment="1">
      <alignment horizontal="center" vertical="center" wrapText="1"/>
    </xf>
    <xf numFmtId="0" fontId="40" fillId="2" borderId="19" xfId="3" applyFont="1" applyFill="1" applyBorder="1" applyAlignment="1">
      <alignment horizontal="left" vertical="center" wrapText="1"/>
    </xf>
    <xf numFmtId="0" fontId="40" fillId="3" borderId="6" xfId="0" applyFont="1" applyFill="1" applyBorder="1" applyAlignment="1">
      <alignment horizontal="left" vertical="center" wrapText="1"/>
    </xf>
    <xf numFmtId="0" fontId="24" fillId="0" borderId="6" xfId="0" applyFont="1" applyBorder="1" applyAlignment="1">
      <alignment horizontal="center" vertical="center"/>
    </xf>
    <xf numFmtId="0" fontId="0" fillId="0" borderId="6" xfId="0" applyBorder="1" applyAlignment="1">
      <alignment horizontal="center" vertical="center"/>
    </xf>
    <xf numFmtId="0" fontId="23" fillId="0" borderId="6" xfId="0" applyFont="1" applyBorder="1" applyAlignment="1">
      <alignment horizontal="center" vertical="center" wrapText="1"/>
    </xf>
    <xf numFmtId="0" fontId="23" fillId="0" borderId="29" xfId="0" applyFont="1" applyBorder="1" applyAlignment="1">
      <alignment horizontal="left" vertical="center" wrapText="1"/>
    </xf>
    <xf numFmtId="0" fontId="23" fillId="0" borderId="19" xfId="0" applyFont="1" applyBorder="1" applyAlignment="1">
      <alignment horizontal="left" vertical="center" wrapText="1"/>
    </xf>
    <xf numFmtId="0" fontId="5" fillId="2" borderId="30" xfId="0" applyFont="1" applyFill="1" applyBorder="1" applyAlignment="1">
      <alignment horizontal="center" vertical="center" wrapText="1"/>
    </xf>
    <xf numFmtId="0" fontId="5" fillId="0" borderId="30" xfId="0" applyFont="1" applyBorder="1" applyAlignment="1">
      <alignment horizont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9" xfId="0" applyFont="1" applyBorder="1" applyAlignment="1">
      <alignment horizontal="center" vertical="center" wrapText="1"/>
    </xf>
    <xf numFmtId="0" fontId="40" fillId="0" borderId="22" xfId="3" applyFont="1" applyBorder="1" applyAlignment="1">
      <alignment horizontal="left" vertical="center"/>
    </xf>
    <xf numFmtId="0" fontId="40" fillId="0" borderId="23" xfId="3" applyFont="1" applyBorder="1" applyAlignment="1">
      <alignment horizontal="left" vertical="center"/>
    </xf>
    <xf numFmtId="0" fontId="40" fillId="0" borderId="24" xfId="3" applyFont="1" applyBorder="1" applyAlignment="1">
      <alignment horizontal="left" vertical="center"/>
    </xf>
    <xf numFmtId="0" fontId="45" fillId="3" borderId="20" xfId="3" applyFont="1" applyFill="1" applyBorder="1" applyAlignment="1">
      <alignment horizontal="center" vertical="center" wrapText="1"/>
    </xf>
    <xf numFmtId="0" fontId="45" fillId="3" borderId="21" xfId="3" applyFont="1" applyFill="1" applyBorder="1" applyAlignment="1">
      <alignment horizontal="center" vertical="center" wrapText="1"/>
    </xf>
    <xf numFmtId="15" fontId="40" fillId="3" borderId="6" xfId="0" applyNumberFormat="1" applyFont="1" applyFill="1" applyBorder="1" applyAlignment="1">
      <alignment horizontal="center"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9"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28" fillId="0" borderId="17" xfId="0" applyFont="1" applyBorder="1" applyAlignment="1">
      <alignment horizontal="left" vertical="center" wrapText="1"/>
    </xf>
    <xf numFmtId="0" fontId="28" fillId="0" borderId="15" xfId="0" applyFont="1" applyBorder="1" applyAlignment="1">
      <alignment horizontal="left" vertical="center" wrapText="1"/>
    </xf>
    <xf numFmtId="0" fontId="28" fillId="0" borderId="18" xfId="0" applyFont="1" applyBorder="1" applyAlignment="1">
      <alignment horizontal="left" vertical="center" wrapText="1"/>
    </xf>
    <xf numFmtId="0" fontId="28" fillId="3" borderId="40" xfId="0" applyFont="1" applyFill="1" applyBorder="1" applyAlignment="1">
      <alignment horizontal="center" vertical="center" wrapText="1"/>
    </xf>
    <xf numFmtId="0" fontId="28" fillId="3" borderId="42"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4" fillId="0" borderId="6" xfId="0" applyFont="1" applyBorder="1" applyAlignment="1">
      <alignment horizontal="center" vertical="center" wrapText="1"/>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24" fillId="0" borderId="1" xfId="0" applyFont="1" applyBorder="1" applyAlignment="1">
      <alignment horizontal="center" vertical="center"/>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3" borderId="19" xfId="3" applyFont="1" applyFill="1" applyBorder="1" applyAlignment="1">
      <alignment horizontal="center" vertical="center"/>
    </xf>
    <xf numFmtId="0" fontId="28" fillId="0" borderId="27" xfId="3" applyFont="1" applyBorder="1" applyAlignment="1">
      <alignment horizontal="left" vertical="center"/>
    </xf>
    <xf numFmtId="0" fontId="28" fillId="0" borderId="32" xfId="3" applyFont="1" applyBorder="1" applyAlignment="1">
      <alignment horizontal="left" vertical="center"/>
    </xf>
    <xf numFmtId="0" fontId="14" fillId="2" borderId="23" xfId="3" applyFont="1" applyFill="1" applyBorder="1" applyAlignment="1">
      <alignment horizontal="center" vertical="center" wrapText="1"/>
    </xf>
    <xf numFmtId="0" fontId="14" fillId="2" borderId="24" xfId="3" applyFont="1" applyFill="1" applyBorder="1" applyAlignment="1">
      <alignment horizontal="center" vertical="center" wrapText="1"/>
    </xf>
    <xf numFmtId="0" fontId="9" fillId="0" borderId="29" xfId="0" applyFont="1" applyBorder="1" applyAlignment="1">
      <alignment horizontal="center" vertical="center"/>
    </xf>
    <xf numFmtId="0" fontId="9" fillId="0" borderId="19" xfId="0" applyFont="1" applyBorder="1" applyAlignment="1">
      <alignment horizontal="center" vertical="center"/>
    </xf>
    <xf numFmtId="0" fontId="4" fillId="3" borderId="20" xfId="3" applyFont="1" applyFill="1" applyBorder="1" applyAlignment="1">
      <alignment horizontal="center" vertical="center" wrapText="1"/>
    </xf>
    <xf numFmtId="0" fontId="4" fillId="3" borderId="31" xfId="3" applyFont="1" applyFill="1" applyBorder="1" applyAlignment="1">
      <alignment horizontal="center" vertical="center" wrapText="1"/>
    </xf>
    <xf numFmtId="0" fontId="4" fillId="3" borderId="21" xfId="3" applyFont="1" applyFill="1" applyBorder="1" applyAlignment="1">
      <alignment horizontal="center" vertical="center" wrapText="1"/>
    </xf>
    <xf numFmtId="0" fontId="4" fillId="3" borderId="25" xfId="3" applyFont="1" applyFill="1" applyBorder="1" applyAlignment="1">
      <alignment horizontal="center" vertical="center" wrapText="1"/>
    </xf>
    <xf numFmtId="0" fontId="4" fillId="3" borderId="26" xfId="3" applyFont="1" applyFill="1" applyBorder="1" applyAlignment="1">
      <alignment horizontal="center" vertical="center" wrapText="1"/>
    </xf>
    <xf numFmtId="0" fontId="4" fillId="3" borderId="27" xfId="3" applyFont="1" applyFill="1" applyBorder="1" applyAlignment="1">
      <alignment horizontal="center" vertical="center" wrapText="1"/>
    </xf>
    <xf numFmtId="0" fontId="4" fillId="3" borderId="32" xfId="3" applyFont="1" applyFill="1" applyBorder="1" applyAlignment="1">
      <alignment horizontal="center" vertical="center" wrapText="1"/>
    </xf>
    <xf numFmtId="0" fontId="4" fillId="3" borderId="28" xfId="3"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9" xfId="3" applyFont="1" applyFill="1" applyBorder="1" applyAlignment="1">
      <alignment horizontal="center" vertical="center"/>
    </xf>
    <xf numFmtId="0" fontId="4" fillId="3" borderId="30" xfId="3" applyFont="1" applyFill="1" applyBorder="1" applyAlignment="1">
      <alignment horizontal="center" vertical="center"/>
    </xf>
    <xf numFmtId="0" fontId="4" fillId="3" borderId="19" xfId="3" applyFont="1" applyFill="1" applyBorder="1" applyAlignment="1">
      <alignment horizontal="center" vertical="center"/>
    </xf>
    <xf numFmtId="15" fontId="4" fillId="3" borderId="22" xfId="0" applyNumberFormat="1" applyFont="1" applyFill="1" applyBorder="1" applyAlignment="1">
      <alignment horizontal="center" vertical="center" wrapText="1"/>
    </xf>
    <xf numFmtId="15" fontId="4" fillId="3" borderId="23" xfId="0" applyNumberFormat="1"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10" fillId="0" borderId="19" xfId="0" applyFont="1" applyBorder="1" applyAlignment="1">
      <alignment horizontal="center" vertical="center" wrapText="1"/>
    </xf>
    <xf numFmtId="0" fontId="28" fillId="6" borderId="6" xfId="0" applyFont="1" applyFill="1" applyBorder="1" applyAlignment="1">
      <alignment horizontal="center" vertical="center" wrapText="1"/>
    </xf>
    <xf numFmtId="15" fontId="28" fillId="6" borderId="6" xfId="0" applyNumberFormat="1" applyFont="1" applyFill="1" applyBorder="1" applyAlignment="1">
      <alignment horizontal="center" vertical="center" wrapText="1"/>
    </xf>
    <xf numFmtId="0" fontId="28" fillId="6" borderId="6" xfId="0" applyFont="1" applyFill="1" applyBorder="1" applyAlignment="1">
      <alignment horizontal="center" vertical="center" wrapText="1"/>
    </xf>
    <xf numFmtId="0" fontId="24" fillId="0" borderId="19" xfId="0" applyFont="1" applyBorder="1" applyAlignment="1">
      <alignment horizontal="left" vertical="center" wrapText="1"/>
    </xf>
    <xf numFmtId="0" fontId="0" fillId="0" borderId="6" xfId="0" applyBorder="1" applyAlignment="1">
      <alignment horizontal="left" vertical="center" wrapText="1"/>
    </xf>
    <xf numFmtId="0" fontId="33" fillId="6" borderId="20" xfId="3" applyFont="1" applyFill="1" applyBorder="1" applyAlignment="1">
      <alignment horizontal="center" vertical="center" wrapText="1"/>
    </xf>
    <xf numFmtId="0" fontId="33" fillId="6" borderId="21" xfId="3" applyFont="1" applyFill="1" applyBorder="1" applyAlignment="1">
      <alignment horizontal="center" vertical="center" wrapText="1"/>
    </xf>
    <xf numFmtId="0" fontId="28" fillId="6" borderId="6" xfId="3" applyFont="1" applyFill="1" applyBorder="1" applyAlignment="1">
      <alignment horizontal="center" vertical="center"/>
    </xf>
    <xf numFmtId="0" fontId="28" fillId="6" borderId="6" xfId="3" applyFont="1" applyFill="1" applyBorder="1" applyAlignment="1">
      <alignment horizontal="center" vertical="center" wrapText="1"/>
    </xf>
    <xf numFmtId="0" fontId="33" fillId="6" borderId="25" xfId="3" applyFont="1" applyFill="1" applyBorder="1" applyAlignment="1">
      <alignment horizontal="center" vertical="center" wrapText="1"/>
    </xf>
    <xf numFmtId="0" fontId="33" fillId="6" borderId="26" xfId="3" applyFont="1" applyFill="1" applyBorder="1" applyAlignment="1">
      <alignment horizontal="center" vertical="center" wrapText="1"/>
    </xf>
    <xf numFmtId="0" fontId="33" fillId="6" borderId="27" xfId="3" applyFont="1" applyFill="1" applyBorder="1" applyAlignment="1">
      <alignment horizontal="center" vertical="center" wrapText="1"/>
    </xf>
    <xf numFmtId="0" fontId="33" fillId="6" borderId="28" xfId="3" applyFont="1" applyFill="1" applyBorder="1" applyAlignment="1">
      <alignment horizontal="center" vertical="center" wrapText="1"/>
    </xf>
    <xf numFmtId="0" fontId="23" fillId="2" borderId="23" xfId="3" applyFont="1" applyFill="1" applyBorder="1" applyAlignment="1">
      <alignment horizontal="left" vertical="center" wrapText="1"/>
    </xf>
    <xf numFmtId="0" fontId="28" fillId="0" borderId="6" xfId="0" applyFont="1" applyFill="1" applyBorder="1" applyAlignment="1">
      <alignment horizontal="center" vertical="center" wrapText="1"/>
    </xf>
    <xf numFmtId="0" fontId="28" fillId="0" borderId="6" xfId="0" applyFont="1" applyFill="1" applyBorder="1" applyAlignment="1">
      <alignment vertical="center" wrapText="1"/>
    </xf>
    <xf numFmtId="0" fontId="33" fillId="0" borderId="20" xfId="3" applyFont="1" applyFill="1" applyBorder="1" applyAlignment="1">
      <alignment horizontal="center" vertical="center" wrapText="1"/>
    </xf>
    <xf numFmtId="0" fontId="33" fillId="0" borderId="21" xfId="3" applyFont="1" applyFill="1" applyBorder="1" applyAlignment="1">
      <alignment horizontal="center" vertical="center" wrapText="1"/>
    </xf>
    <xf numFmtId="0" fontId="28" fillId="0" borderId="22" xfId="3" applyFont="1" applyFill="1" applyBorder="1" applyAlignment="1">
      <alignment horizontal="center" vertical="center" wrapText="1"/>
    </xf>
    <xf numFmtId="0" fontId="28" fillId="0" borderId="23" xfId="3" applyFont="1" applyFill="1" applyBorder="1" applyAlignment="1">
      <alignment vertical="center" wrapText="1"/>
    </xf>
    <xf numFmtId="0" fontId="28" fillId="0" borderId="6" xfId="3" applyFont="1" applyFill="1" applyBorder="1" applyAlignment="1">
      <alignment horizontal="center" vertical="center"/>
    </xf>
    <xf numFmtId="0" fontId="28" fillId="0" borderId="22" xfId="3" applyFont="1" applyFill="1" applyBorder="1" applyAlignment="1">
      <alignment horizontal="left" vertical="center"/>
    </xf>
    <xf numFmtId="0" fontId="28" fillId="0" borderId="23" xfId="3" applyFont="1" applyFill="1" applyBorder="1" applyAlignment="1">
      <alignment horizontal="left" vertical="center"/>
    </xf>
    <xf numFmtId="0" fontId="28" fillId="0" borderId="24" xfId="3" applyFont="1" applyFill="1" applyBorder="1" applyAlignment="1">
      <alignment horizontal="left" vertical="center"/>
    </xf>
    <xf numFmtId="0" fontId="28" fillId="0" borderId="6" xfId="3" applyFont="1" applyFill="1" applyBorder="1" applyAlignment="1">
      <alignment horizontal="center" vertical="center" wrapText="1"/>
    </xf>
    <xf numFmtId="0" fontId="28" fillId="0" borderId="6" xfId="3" applyFont="1" applyFill="1" applyBorder="1" applyAlignment="1">
      <alignment horizontal="left" vertical="center" wrapText="1"/>
    </xf>
    <xf numFmtId="0" fontId="0" fillId="0" borderId="0" xfId="0" applyFill="1" applyAlignment="1">
      <alignment vertical="center"/>
    </xf>
    <xf numFmtId="0" fontId="0" fillId="0" borderId="0" xfId="0" applyFill="1"/>
    <xf numFmtId="0" fontId="33" fillId="0" borderId="25" xfId="3" applyFont="1" applyFill="1" applyBorder="1" applyAlignment="1">
      <alignment horizontal="center" vertical="center" wrapText="1"/>
    </xf>
    <xf numFmtId="0" fontId="33" fillId="0" borderId="26" xfId="3" applyFont="1" applyFill="1" applyBorder="1" applyAlignment="1">
      <alignment horizontal="center" vertical="center" wrapText="1"/>
    </xf>
    <xf numFmtId="0" fontId="28" fillId="0" borderId="23" xfId="3" applyFont="1" applyFill="1" applyBorder="1" applyAlignment="1">
      <alignment horizontal="left" vertical="center" wrapText="1"/>
    </xf>
    <xf numFmtId="0" fontId="28" fillId="0" borderId="24" xfId="3" applyFont="1" applyFill="1" applyBorder="1" applyAlignment="1">
      <alignment vertical="center" wrapText="1"/>
    </xf>
    <xf numFmtId="0" fontId="28" fillId="0" borderId="22" xfId="3" applyFont="1" applyFill="1" applyBorder="1" applyAlignment="1">
      <alignment horizontal="left" vertical="center" wrapText="1"/>
    </xf>
    <xf numFmtId="0" fontId="28" fillId="0" borderId="24" xfId="3" applyFont="1" applyFill="1" applyBorder="1" applyAlignment="1">
      <alignment horizontal="left" vertical="center" wrapText="1"/>
    </xf>
    <xf numFmtId="0" fontId="33" fillId="0" borderId="27" xfId="3" applyFont="1" applyFill="1" applyBorder="1" applyAlignment="1">
      <alignment horizontal="center" vertical="center" wrapText="1"/>
    </xf>
    <xf numFmtId="0" fontId="33" fillId="0" borderId="28" xfId="3" applyFont="1" applyFill="1" applyBorder="1" applyAlignment="1">
      <alignment horizontal="center" vertical="center" wrapText="1"/>
    </xf>
    <xf numFmtId="0" fontId="23" fillId="0" borderId="23" xfId="3" applyFont="1" applyFill="1" applyBorder="1" applyAlignment="1">
      <alignment horizontal="left" vertical="center" wrapText="1"/>
    </xf>
    <xf numFmtId="0" fontId="23" fillId="0" borderId="6" xfId="3" applyFont="1" applyFill="1" applyBorder="1" applyAlignment="1">
      <alignment horizontal="left" vertical="center" wrapText="1"/>
    </xf>
    <xf numFmtId="15" fontId="28" fillId="0" borderId="6" xfId="0" applyNumberFormat="1"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0" xfId="0" applyFont="1" applyFill="1" applyAlignment="1">
      <alignment horizontal="center" vertical="center" wrapText="1"/>
    </xf>
    <xf numFmtId="0" fontId="24" fillId="2" borderId="6" xfId="0" applyFont="1" applyFill="1" applyBorder="1" applyAlignment="1">
      <alignment horizontal="center" vertical="center" wrapText="1"/>
    </xf>
    <xf numFmtId="9" fontId="24" fillId="0" borderId="6" xfId="0" applyNumberFormat="1" applyFont="1" applyBorder="1" applyAlignment="1">
      <alignment horizontal="center" vertical="center"/>
    </xf>
    <xf numFmtId="9" fontId="23" fillId="0" borderId="6" xfId="0" applyNumberFormat="1" applyFont="1" applyBorder="1" applyAlignment="1">
      <alignment horizontal="center" vertical="center"/>
    </xf>
    <xf numFmtId="1" fontId="23" fillId="0" borderId="6" xfId="0" applyNumberFormat="1" applyFont="1" applyBorder="1" applyAlignment="1">
      <alignment horizontal="center" vertical="center"/>
    </xf>
    <xf numFmtId="0" fontId="28" fillId="2" borderId="23" xfId="3" applyFont="1" applyFill="1" applyBorder="1" applyAlignment="1">
      <alignment horizontal="center" wrapText="1"/>
    </xf>
    <xf numFmtId="0" fontId="23" fillId="2" borderId="19" xfId="0" applyFont="1" applyFill="1" applyBorder="1" applyAlignment="1">
      <alignment horizontal="center" vertical="center" wrapText="1"/>
    </xf>
    <xf numFmtId="0" fontId="23" fillId="0" borderId="6" xfId="0" applyFont="1" applyBorder="1" applyAlignment="1">
      <alignment horizontal="justify" vertical="top" wrapText="1"/>
    </xf>
    <xf numFmtId="0" fontId="28" fillId="2" borderId="23" xfId="3" applyFont="1" applyFill="1" applyBorder="1" applyAlignment="1">
      <alignment horizontal="center" vertical="center" wrapText="1"/>
    </xf>
    <xf numFmtId="0" fontId="28" fillId="2" borderId="24" xfId="3" applyFont="1" applyFill="1" applyBorder="1" applyAlignment="1">
      <alignment horizontal="center" vertical="center" wrapText="1"/>
    </xf>
    <xf numFmtId="0" fontId="23" fillId="3" borderId="6" xfId="0" applyFont="1" applyFill="1" applyBorder="1" applyAlignment="1">
      <alignment vertical="center" wrapText="1"/>
    </xf>
    <xf numFmtId="0" fontId="23" fillId="3" borderId="6" xfId="0" applyFont="1" applyFill="1" applyBorder="1" applyAlignment="1">
      <alignment horizontal="center" vertical="center" wrapText="1"/>
    </xf>
    <xf numFmtId="0" fontId="23" fillId="2" borderId="6" xfId="0" applyFont="1" applyFill="1" applyBorder="1" applyAlignment="1">
      <alignment horizontal="left" vertical="top" wrapText="1"/>
    </xf>
    <xf numFmtId="0" fontId="23" fillId="3" borderId="24" xfId="0" applyFont="1" applyFill="1" applyBorder="1" applyAlignment="1">
      <alignment horizontal="center" vertical="center" wrapText="1"/>
    </xf>
    <xf numFmtId="0" fontId="28" fillId="6" borderId="23" xfId="0" applyFont="1" applyFill="1" applyBorder="1" applyAlignment="1">
      <alignment horizontal="center" vertical="center" wrapText="1"/>
    </xf>
    <xf numFmtId="9" fontId="51" fillId="2" borderId="24" xfId="0" applyNumberFormat="1" applyFont="1" applyFill="1" applyBorder="1" applyAlignment="1">
      <alignment horizontal="center" vertical="center" wrapText="1"/>
    </xf>
    <xf numFmtId="0" fontId="23" fillId="2" borderId="24" xfId="0" applyFont="1" applyFill="1" applyBorder="1" applyAlignment="1">
      <alignment horizontal="left" vertical="top" wrapText="1"/>
    </xf>
    <xf numFmtId="0" fontId="46" fillId="0" borderId="0" xfId="0" applyFont="1" applyAlignment="1">
      <alignment vertical="center" wrapText="1"/>
    </xf>
    <xf numFmtId="41" fontId="0" fillId="0" borderId="0" xfId="1" applyFont="1" applyAlignment="1">
      <alignment vertical="center"/>
    </xf>
    <xf numFmtId="0" fontId="28" fillId="7" borderId="23" xfId="0" applyFont="1" applyFill="1" applyBorder="1" applyAlignment="1">
      <alignment horizontal="center" vertical="center" wrapText="1"/>
    </xf>
    <xf numFmtId="0" fontId="23" fillId="2" borderId="24" xfId="0" applyFont="1" applyFill="1" applyBorder="1" applyAlignment="1">
      <alignment horizontal="left" vertical="center" wrapText="1"/>
    </xf>
    <xf numFmtId="0" fontId="28" fillId="6" borderId="6" xfId="0" applyFont="1" applyFill="1" applyBorder="1" applyAlignment="1">
      <alignment horizontal="left" vertical="center" wrapText="1"/>
    </xf>
    <xf numFmtId="0" fontId="23" fillId="3" borderId="44" xfId="0" applyFont="1" applyFill="1" applyBorder="1" applyAlignment="1">
      <alignment horizontal="center" vertical="center" wrapText="1" readingOrder="1"/>
    </xf>
    <xf numFmtId="9" fontId="23" fillId="3" borderId="6" xfId="0" applyNumberFormat="1" applyFont="1" applyFill="1" applyBorder="1" applyAlignment="1">
      <alignment horizontal="center" vertical="center" wrapText="1"/>
    </xf>
    <xf numFmtId="0" fontId="28" fillId="0" borderId="6" xfId="0" applyFont="1" applyBorder="1" applyAlignment="1">
      <alignment horizontal="left" vertical="center" wrapText="1"/>
    </xf>
    <xf numFmtId="0" fontId="28" fillId="2" borderId="6" xfId="0" applyFont="1" applyFill="1" applyBorder="1" applyAlignment="1">
      <alignment horizontal="left" vertical="center" wrapText="1"/>
    </xf>
    <xf numFmtId="9" fontId="53" fillId="0" borderId="0" xfId="2" applyFont="1" applyBorder="1" applyAlignment="1">
      <alignment vertical="center"/>
    </xf>
    <xf numFmtId="1" fontId="53" fillId="0" borderId="0" xfId="2" applyNumberFormat="1" applyFont="1" applyBorder="1" applyAlignment="1">
      <alignment vertical="center"/>
    </xf>
    <xf numFmtId="0" fontId="53" fillId="0" borderId="0" xfId="0" applyFont="1" applyAlignment="1">
      <alignment vertical="center"/>
    </xf>
    <xf numFmtId="9" fontId="48" fillId="0" borderId="0" xfId="2" applyFont="1" applyBorder="1" applyAlignment="1">
      <alignment vertical="center"/>
    </xf>
    <xf numFmtId="0" fontId="40" fillId="0" borderId="17" xfId="0" applyFont="1" applyBorder="1" applyAlignment="1">
      <alignment horizontal="left" vertical="center" wrapText="1"/>
    </xf>
    <xf numFmtId="0" fontId="40" fillId="0" borderId="15" xfId="0" applyFont="1" applyBorder="1" applyAlignment="1">
      <alignment horizontal="left" vertical="center" wrapText="1"/>
    </xf>
    <xf numFmtId="0" fontId="40" fillId="0" borderId="18" xfId="0" applyFont="1" applyBorder="1" applyAlignment="1">
      <alignment horizontal="left" vertical="center" wrapText="1"/>
    </xf>
    <xf numFmtId="0" fontId="54" fillId="2" borderId="0" xfId="0" applyFont="1" applyFill="1" applyAlignment="1">
      <alignment horizontal="center" vertical="center" wrapText="1"/>
    </xf>
    <xf numFmtId="0" fontId="54" fillId="3" borderId="6" xfId="0" applyFont="1" applyFill="1" applyBorder="1" applyAlignment="1">
      <alignment horizontal="center" vertical="center" wrapText="1"/>
    </xf>
    <xf numFmtId="0" fontId="55" fillId="0" borderId="6" xfId="0" applyFont="1" applyBorder="1" applyAlignment="1">
      <alignment horizontal="center" vertical="center" wrapText="1"/>
    </xf>
    <xf numFmtId="0" fontId="56" fillId="0" borderId="19" xfId="0" applyFont="1" applyBorder="1" applyAlignment="1">
      <alignment horizontal="center" vertical="center" wrapText="1"/>
    </xf>
    <xf numFmtId="0" fontId="56" fillId="0" borderId="6" xfId="0" applyFont="1" applyBorder="1" applyAlignment="1">
      <alignment horizontal="center" vertical="center" wrapText="1"/>
    </xf>
    <xf numFmtId="9" fontId="44" fillId="0" borderId="6" xfId="0" applyNumberFormat="1" applyFont="1" applyBorder="1" applyAlignment="1">
      <alignment horizontal="center" vertical="center" wrapText="1"/>
    </xf>
    <xf numFmtId="0" fontId="58" fillId="0" borderId="0" xfId="0" applyFont="1" applyAlignment="1">
      <alignment horizontal="justify" vertical="center" wrapText="1"/>
    </xf>
    <xf numFmtId="0" fontId="59" fillId="0" borderId="0" xfId="0" applyFont="1" applyAlignment="1">
      <alignment horizontal="justify" vertical="center" wrapText="1"/>
    </xf>
    <xf numFmtId="0" fontId="36" fillId="0" borderId="6" xfId="0" applyFont="1" applyBorder="1" applyAlignment="1">
      <alignment vertical="center" wrapText="1"/>
    </xf>
    <xf numFmtId="0" fontId="60" fillId="0" borderId="6" xfId="0" applyFont="1" applyBorder="1" applyAlignment="1">
      <alignment vertical="center" wrapText="1"/>
    </xf>
    <xf numFmtId="0" fontId="60" fillId="0" borderId="0" xfId="0" applyFont="1" applyAlignment="1">
      <alignment vertical="center"/>
    </xf>
    <xf numFmtId="1" fontId="23" fillId="0" borderId="21" xfId="0" applyNumberFormat="1" applyFont="1" applyBorder="1" applyAlignment="1">
      <alignment horizontal="justify" vertical="center" wrapText="1"/>
    </xf>
    <xf numFmtId="0" fontId="28" fillId="0" borderId="23" xfId="0" applyFont="1" applyBorder="1" applyAlignment="1">
      <alignment horizontal="center" vertical="center" wrapText="1"/>
    </xf>
    <xf numFmtId="0" fontId="23" fillId="0" borderId="6" xfId="0" applyFont="1" applyBorder="1" applyAlignment="1">
      <alignment vertical="center"/>
    </xf>
    <xf numFmtId="0" fontId="23" fillId="2" borderId="19" xfId="0" applyFont="1" applyFill="1" applyBorder="1" applyAlignment="1">
      <alignment horizontal="left" vertical="top" wrapText="1"/>
    </xf>
    <xf numFmtId="0" fontId="23" fillId="2" borderId="24" xfId="3" applyFont="1" applyFill="1" applyBorder="1" applyAlignment="1">
      <alignment horizontal="left" vertical="center" wrapText="1"/>
    </xf>
    <xf numFmtId="0" fontId="28" fillId="0" borderId="0" xfId="0" applyFont="1" applyAlignment="1">
      <alignment horizontal="center" vertical="center" wrapText="1"/>
    </xf>
    <xf numFmtId="0" fontId="28" fillId="0" borderId="2" xfId="0" applyFont="1" applyBorder="1" applyAlignment="1">
      <alignment horizontal="center" vertical="center" wrapText="1"/>
    </xf>
    <xf numFmtId="0" fontId="28" fillId="0" borderId="41" xfId="0" applyFont="1" applyBorder="1" applyAlignment="1">
      <alignment horizontal="center" vertical="center" wrapText="1"/>
    </xf>
    <xf numFmtId="15" fontId="28" fillId="0" borderId="2" xfId="0" applyNumberFormat="1" applyFont="1" applyBorder="1" applyAlignment="1">
      <alignment horizontal="center" vertical="center" wrapText="1"/>
    </xf>
    <xf numFmtId="15" fontId="28" fillId="0" borderId="3" xfId="0" applyNumberFormat="1" applyFont="1" applyBorder="1" applyAlignment="1">
      <alignment horizontal="center" vertical="center" wrapText="1"/>
    </xf>
    <xf numFmtId="0" fontId="28" fillId="0" borderId="2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43" xfId="0" applyFont="1" applyBorder="1" applyAlignment="1">
      <alignment horizontal="center" vertical="center" wrapText="1"/>
    </xf>
    <xf numFmtId="0" fontId="63" fillId="0" borderId="6" xfId="0" applyFont="1" applyBorder="1" applyAlignment="1">
      <alignment vertical="center"/>
    </xf>
    <xf numFmtId="1" fontId="23" fillId="0" borderId="6" xfId="2" applyNumberFormat="1" applyFont="1" applyFill="1" applyBorder="1" applyAlignment="1">
      <alignment horizontal="center" vertical="center" wrapText="1"/>
    </xf>
    <xf numFmtId="1" fontId="28" fillId="0" borderId="6" xfId="2" applyNumberFormat="1" applyFont="1" applyFill="1" applyBorder="1" applyAlignment="1">
      <alignment horizontal="center" vertical="center" wrapText="1"/>
    </xf>
    <xf numFmtId="9" fontId="28" fillId="0" borderId="6" xfId="2" applyFont="1" applyFill="1" applyBorder="1" applyAlignment="1">
      <alignment horizontal="center" vertical="center" wrapText="1"/>
    </xf>
    <xf numFmtId="0" fontId="16" fillId="0" borderId="0" xfId="0" applyFont="1" applyAlignment="1">
      <alignment horizontal="center" vertical="center"/>
    </xf>
    <xf numFmtId="0" fontId="9" fillId="0" borderId="0" xfId="0" applyFont="1" applyAlignment="1">
      <alignment vertical="center" wrapText="1"/>
    </xf>
    <xf numFmtId="0" fontId="4" fillId="0" borderId="6" xfId="0" applyFont="1" applyBorder="1" applyAlignment="1">
      <alignment horizontal="center" vertical="center" wrapText="1"/>
    </xf>
    <xf numFmtId="0" fontId="3" fillId="0" borderId="20" xfId="3" applyFont="1" applyBorder="1" applyAlignment="1">
      <alignment horizontal="center" vertical="center" wrapText="1"/>
    </xf>
    <xf numFmtId="0" fontId="3" fillId="0" borderId="21" xfId="3" applyFont="1" applyBorder="1" applyAlignment="1">
      <alignment horizontal="center" vertical="center" wrapText="1"/>
    </xf>
    <xf numFmtId="0" fontId="4" fillId="0" borderId="22" xfId="3" applyFont="1" applyBorder="1" applyAlignment="1">
      <alignment vertical="center" wrapText="1"/>
    </xf>
    <xf numFmtId="0" fontId="4" fillId="0" borderId="23" xfId="3" applyFont="1" applyBorder="1" applyAlignment="1">
      <alignment horizontal="center" vertical="center" wrapText="1"/>
    </xf>
    <xf numFmtId="0" fontId="4" fillId="0" borderId="23" xfId="3" applyFont="1" applyBorder="1" applyAlignment="1">
      <alignment vertical="center" wrapText="1"/>
    </xf>
    <xf numFmtId="0" fontId="4" fillId="0" borderId="6" xfId="3" applyFont="1" applyBorder="1" applyAlignment="1">
      <alignment horizontal="center" vertical="center"/>
    </xf>
    <xf numFmtId="0" fontId="4" fillId="0" borderId="6" xfId="3" applyFont="1" applyBorder="1" applyAlignment="1">
      <alignment horizontal="center" vertical="center" wrapText="1"/>
    </xf>
    <xf numFmtId="0" fontId="4" fillId="0" borderId="6" xfId="3" applyFont="1" applyBorder="1" applyAlignment="1">
      <alignment horizontal="left" vertical="center" wrapText="1"/>
    </xf>
    <xf numFmtId="0" fontId="3" fillId="0" borderId="25" xfId="3" applyFont="1" applyBorder="1" applyAlignment="1">
      <alignment horizontal="center" vertical="center" wrapText="1"/>
    </xf>
    <xf numFmtId="0" fontId="3" fillId="0" borderId="26" xfId="3" applyFont="1" applyBorder="1" applyAlignment="1">
      <alignment horizontal="center" vertical="center" wrapText="1"/>
    </xf>
    <xf numFmtId="0" fontId="9" fillId="0" borderId="23" xfId="3" applyFont="1" applyBorder="1" applyAlignment="1">
      <alignment horizontal="left" vertical="center" wrapText="1"/>
    </xf>
    <xf numFmtId="0" fontId="4" fillId="0" borderId="22" xfId="3" applyFont="1" applyBorder="1" applyAlignment="1">
      <alignment horizontal="left" vertical="center" wrapText="1"/>
    </xf>
    <xf numFmtId="0" fontId="4" fillId="0" borderId="23" xfId="3" applyFont="1" applyBorder="1" applyAlignment="1">
      <alignment horizontal="left" vertical="center" wrapText="1"/>
    </xf>
    <xf numFmtId="0" fontId="4" fillId="0" borderId="24" xfId="3" applyFont="1" applyBorder="1" applyAlignment="1">
      <alignment horizontal="left" vertical="center" wrapText="1"/>
    </xf>
    <xf numFmtId="0" fontId="3" fillId="0" borderId="27" xfId="3" applyFont="1" applyBorder="1" applyAlignment="1">
      <alignment horizontal="center" vertical="center" wrapText="1"/>
    </xf>
    <xf numFmtId="0" fontId="3" fillId="0" borderId="28" xfId="3" applyFont="1"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vertical="center"/>
    </xf>
    <xf numFmtId="0" fontId="64" fillId="0" borderId="0" xfId="0" applyFont="1" applyAlignment="1">
      <alignment vertical="center"/>
    </xf>
    <xf numFmtId="0" fontId="29"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2" borderId="4" xfId="0" applyFont="1" applyFill="1" applyBorder="1" applyAlignment="1">
      <alignment vertical="center"/>
    </xf>
    <xf numFmtId="0" fontId="29"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2" borderId="8" xfId="0" applyFont="1" applyFill="1" applyBorder="1" applyAlignment="1">
      <alignment vertical="center"/>
    </xf>
    <xf numFmtId="0" fontId="30" fillId="2" borderId="8" xfId="0" applyFont="1" applyFill="1" applyBorder="1" applyAlignment="1">
      <alignment vertical="center" wrapText="1"/>
    </xf>
    <xf numFmtId="0" fontId="29"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2" borderId="12" xfId="0" applyFont="1" applyFill="1" applyBorder="1" applyAlignment="1">
      <alignment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30" fillId="0" borderId="16" xfId="0" applyFont="1" applyBorder="1" applyAlignment="1">
      <alignment horizontal="center" vertical="center" wrapText="1"/>
    </xf>
    <xf numFmtId="0" fontId="30" fillId="0" borderId="17" xfId="0" applyFont="1" applyBorder="1" applyAlignment="1">
      <alignment horizontal="left" vertical="center" wrapText="1"/>
    </xf>
    <xf numFmtId="0" fontId="30" fillId="0" borderId="15" xfId="0" applyFont="1" applyBorder="1" applyAlignment="1">
      <alignment horizontal="left" vertical="center" wrapText="1"/>
    </xf>
    <xf numFmtId="0" fontId="30" fillId="0" borderId="18" xfId="0" applyFont="1" applyBorder="1" applyAlignment="1">
      <alignment horizontal="left" vertical="center" wrapText="1"/>
    </xf>
    <xf numFmtId="0" fontId="30" fillId="2" borderId="0" xfId="0" applyFont="1" applyFill="1" applyAlignment="1">
      <alignment horizontal="center" vertical="center" wrapText="1"/>
    </xf>
    <xf numFmtId="0" fontId="30" fillId="6" borderId="6" xfId="0" applyFont="1" applyFill="1" applyBorder="1" applyAlignment="1">
      <alignment horizontal="center" vertical="center" wrapText="1"/>
    </xf>
    <xf numFmtId="15" fontId="30" fillId="6" borderId="6" xfId="0" applyNumberFormat="1" applyFont="1" applyFill="1" applyBorder="1" applyAlignment="1">
      <alignment horizontal="center" vertical="center" wrapText="1"/>
    </xf>
    <xf numFmtId="0" fontId="30" fillId="6" borderId="6" xfId="0" applyFont="1" applyFill="1" applyBorder="1" applyAlignment="1">
      <alignment horizontal="center" vertical="center" wrapText="1"/>
    </xf>
    <xf numFmtId="0" fontId="64" fillId="0" borderId="0" xfId="0" applyFont="1" applyAlignment="1">
      <alignment horizontal="center" vertical="center"/>
    </xf>
    <xf numFmtId="0" fontId="29" fillId="0" borderId="6" xfId="0" applyFont="1" applyBorder="1" applyAlignment="1">
      <alignment horizontal="center" vertical="center" wrapText="1"/>
    </xf>
    <xf numFmtId="0" fontId="29" fillId="0" borderId="29" xfId="0" applyFont="1" applyBorder="1" applyAlignment="1">
      <alignment horizontal="center" vertical="center" wrapText="1"/>
    </xf>
    <xf numFmtId="9" fontId="29" fillId="0" borderId="6" xfId="0" applyNumberFormat="1" applyFont="1" applyBorder="1" applyAlignment="1">
      <alignment horizontal="center" vertical="center"/>
    </xf>
    <xf numFmtId="0" fontId="65" fillId="0" borderId="0" xfId="0" applyFont="1" applyAlignment="1">
      <alignment horizontal="justify" vertical="top" wrapText="1"/>
    </xf>
    <xf numFmtId="0" fontId="29" fillId="0" borderId="30" xfId="0" applyFont="1" applyBorder="1" applyAlignment="1">
      <alignment horizontal="center" vertical="center" wrapText="1"/>
    </xf>
    <xf numFmtId="0" fontId="29" fillId="2" borderId="6" xfId="0" applyFont="1" applyFill="1" applyBorder="1" applyAlignment="1">
      <alignment horizontal="center" vertical="center" wrapText="1"/>
    </xf>
    <xf numFmtId="0" fontId="29" fillId="2" borderId="6" xfId="0" applyFont="1" applyFill="1" applyBorder="1" applyAlignment="1">
      <alignment vertical="center" wrapText="1"/>
    </xf>
    <xf numFmtId="9" fontId="29" fillId="2" borderId="6" xfId="0" applyNumberFormat="1" applyFont="1" applyFill="1" applyBorder="1" applyAlignment="1">
      <alignment horizontal="center" vertical="center"/>
    </xf>
    <xf numFmtId="9" fontId="29" fillId="2" borderId="6" xfId="0" applyNumberFormat="1" applyFont="1" applyFill="1" applyBorder="1" applyAlignment="1">
      <alignment horizontal="center" vertical="center" wrapText="1"/>
    </xf>
    <xf numFmtId="1" fontId="29" fillId="0" borderId="6" xfId="0" applyNumberFormat="1" applyFont="1" applyBorder="1" applyAlignment="1">
      <alignment horizontal="center" vertical="center"/>
    </xf>
    <xf numFmtId="0" fontId="64" fillId="0" borderId="0" xfId="0" applyFont="1" applyAlignment="1">
      <alignment horizontal="justify" vertical="top" wrapText="1"/>
    </xf>
    <xf numFmtId="0" fontId="26" fillId="0" borderId="6" xfId="0" applyFont="1" applyBorder="1" applyAlignment="1">
      <alignment horizontal="justify" vertical="center" wrapText="1"/>
    </xf>
    <xf numFmtId="0" fontId="29" fillId="0" borderId="19" xfId="0" applyFont="1" applyBorder="1" applyAlignment="1">
      <alignment horizontal="center" vertical="center" wrapText="1"/>
    </xf>
    <xf numFmtId="0" fontId="30" fillId="0" borderId="6" xfId="0" applyFont="1" applyBorder="1" applyAlignment="1">
      <alignment vertical="center" wrapText="1"/>
    </xf>
    <xf numFmtId="0" fontId="30" fillId="2" borderId="22" xfId="3" applyFont="1" applyFill="1" applyBorder="1" applyAlignment="1">
      <alignment vertical="center" wrapText="1"/>
    </xf>
    <xf numFmtId="0" fontId="30" fillId="2" borderId="23" xfId="3" applyFont="1" applyFill="1" applyBorder="1" applyAlignment="1">
      <alignment vertical="center" wrapText="1"/>
    </xf>
    <xf numFmtId="0" fontId="30" fillId="0" borderId="22" xfId="3" applyFont="1" applyBorder="1" applyAlignment="1">
      <alignment horizontal="left" vertical="center"/>
    </xf>
    <xf numFmtId="0" fontId="30" fillId="0" borderId="23" xfId="3" applyFont="1" applyBorder="1" applyAlignment="1">
      <alignment horizontal="left" vertical="center"/>
    </xf>
    <xf numFmtId="0" fontId="30" fillId="0" borderId="24" xfId="3" applyFont="1" applyBorder="1" applyAlignment="1">
      <alignment horizontal="left" vertical="center"/>
    </xf>
    <xf numFmtId="0" fontId="30" fillId="2" borderId="6" xfId="3" applyFont="1" applyFill="1" applyBorder="1" applyAlignment="1">
      <alignment horizontal="left" vertical="center" wrapText="1"/>
    </xf>
    <xf numFmtId="0" fontId="29" fillId="0" borderId="0" xfId="0" applyFont="1"/>
    <xf numFmtId="0" fontId="30" fillId="2" borderId="22" xfId="3" applyFont="1" applyFill="1" applyBorder="1" applyAlignment="1">
      <alignment horizontal="left" vertical="center" wrapText="1"/>
    </xf>
    <xf numFmtId="0" fontId="30" fillId="2" borderId="23" xfId="3" applyFont="1" applyFill="1" applyBorder="1" applyAlignment="1">
      <alignment horizontal="left" vertical="center" wrapText="1"/>
    </xf>
    <xf numFmtId="0" fontId="30" fillId="2" borderId="24" xfId="3" applyFont="1" applyFill="1" applyBorder="1" applyAlignment="1">
      <alignment horizontal="left" vertical="center" wrapText="1"/>
    </xf>
    <xf numFmtId="0" fontId="29" fillId="2" borderId="0" xfId="0" applyFont="1" applyFill="1" applyAlignment="1">
      <alignment vertical="center"/>
    </xf>
    <xf numFmtId="0" fontId="38" fillId="2" borderId="6" xfId="0" applyFont="1" applyFill="1" applyBorder="1" applyAlignment="1">
      <alignment horizontal="left" vertical="center" wrapText="1"/>
    </xf>
    <xf numFmtId="0" fontId="39" fillId="2" borderId="0" xfId="0" applyFont="1" applyFill="1" applyAlignment="1">
      <alignment vertical="center" wrapText="1"/>
    </xf>
    <xf numFmtId="0" fontId="37" fillId="2" borderId="6" xfId="0" applyFont="1" applyFill="1" applyBorder="1" applyAlignment="1">
      <alignment horizontal="left" vertical="center" wrapText="1"/>
    </xf>
    <xf numFmtId="9" fontId="9" fillId="0" borderId="22" xfId="0" applyNumberFormat="1" applyFont="1" applyBorder="1" applyAlignment="1">
      <alignment horizontal="center" vertical="center" wrapText="1"/>
    </xf>
    <xf numFmtId="0" fontId="11" fillId="0" borderId="6" xfId="0" applyFont="1" applyBorder="1" applyAlignment="1">
      <alignment horizontal="left" vertical="center" wrapText="1"/>
    </xf>
    <xf numFmtId="9" fontId="9" fillId="0" borderId="21" xfId="0" applyNumberFormat="1" applyFont="1" applyBorder="1" applyAlignment="1">
      <alignment horizontal="center" vertical="center" wrapText="1"/>
    </xf>
    <xf numFmtId="0" fontId="8" fillId="0" borderId="20" xfId="0" applyFont="1" applyBorder="1" applyAlignment="1">
      <alignment horizontal="center" vertical="center"/>
    </xf>
    <xf numFmtId="0" fontId="4" fillId="3" borderId="0" xfId="3" applyFont="1" applyFill="1" applyAlignment="1">
      <alignment horizontal="center" vertical="center" wrapText="1"/>
    </xf>
    <xf numFmtId="0" fontId="9" fillId="0" borderId="22" xfId="0" applyFont="1" applyBorder="1" applyAlignment="1">
      <alignment horizontal="center" vertical="center" wrapText="1"/>
    </xf>
    <xf numFmtId="0" fontId="9" fillId="0" borderId="24" xfId="0" applyFont="1" applyBorder="1" applyAlignment="1">
      <alignment horizontal="center" vertical="center" wrapText="1"/>
    </xf>
    <xf numFmtId="0" fontId="4" fillId="0" borderId="22" xfId="3" applyFont="1" applyBorder="1" applyAlignment="1">
      <alignment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xf>
    <xf numFmtId="0" fontId="8" fillId="0" borderId="6" xfId="0" applyFont="1" applyBorder="1" applyAlignment="1">
      <alignment horizontal="justify" vertical="center"/>
    </xf>
    <xf numFmtId="9" fontId="9" fillId="0" borderId="29" xfId="0" applyNumberFormat="1" applyFont="1" applyBorder="1" applyAlignment="1">
      <alignment horizontal="center" vertical="center" wrapText="1"/>
    </xf>
    <xf numFmtId="9" fontId="9" fillId="0" borderId="29" xfId="2" applyFont="1" applyFill="1" applyBorder="1" applyAlignment="1">
      <alignment horizontal="center" vertical="center" wrapText="1"/>
    </xf>
    <xf numFmtId="0" fontId="9" fillId="0" borderId="29" xfId="0" applyFont="1" applyBorder="1" applyAlignment="1">
      <alignment horizontal="left" vertical="top" wrapText="1"/>
    </xf>
    <xf numFmtId="0" fontId="9" fillId="0" borderId="29" xfId="0" applyFont="1" applyBorder="1" applyAlignment="1">
      <alignment horizontal="center" vertical="top" wrapText="1"/>
    </xf>
    <xf numFmtId="9" fontId="9" fillId="0" borderId="19" xfId="0" applyNumberFormat="1" applyFont="1" applyBorder="1" applyAlignment="1">
      <alignment horizontal="center" vertical="center" wrapText="1"/>
    </xf>
    <xf numFmtId="9" fontId="9" fillId="0" borderId="19" xfId="2" applyFont="1" applyFill="1" applyBorder="1" applyAlignment="1">
      <alignment horizontal="center" vertical="center" wrapText="1"/>
    </xf>
    <xf numFmtId="0" fontId="9" fillId="0" borderId="19" xfId="0" applyFont="1" applyBorder="1" applyAlignment="1">
      <alignment horizontal="left" vertical="top" wrapText="1"/>
    </xf>
    <xf numFmtId="0" fontId="9" fillId="0" borderId="19" xfId="0" applyFont="1" applyBorder="1" applyAlignment="1">
      <alignment horizontal="center" vertical="top"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9" fontId="23" fillId="0" borderId="29" xfId="0" applyNumberFormat="1" applyFont="1" applyBorder="1" applyAlignment="1">
      <alignment horizontal="center" vertical="center" wrapText="1"/>
    </xf>
    <xf numFmtId="9" fontId="23" fillId="0" borderId="29" xfId="2" applyFont="1" applyFill="1" applyBorder="1" applyAlignment="1">
      <alignment horizontal="center" vertical="center" wrapText="1"/>
    </xf>
    <xf numFmtId="0" fontId="23" fillId="0" borderId="29" xfId="0" applyFont="1" applyBorder="1" applyAlignment="1">
      <alignment horizontal="justify" vertical="center" wrapText="1"/>
    </xf>
    <xf numFmtId="0" fontId="24" fillId="0" borderId="29" xfId="0" applyFont="1" applyBorder="1" applyAlignment="1">
      <alignment vertical="center"/>
    </xf>
    <xf numFmtId="0" fontId="0" fillId="0" borderId="19" xfId="0" applyBorder="1" applyAlignment="1">
      <alignment horizontal="center" vertical="center" wrapText="1"/>
    </xf>
    <xf numFmtId="0" fontId="0" fillId="0" borderId="19" xfId="0" applyBorder="1" applyAlignment="1">
      <alignment horizontal="justify" vertical="center" wrapText="1"/>
    </xf>
    <xf numFmtId="0" fontId="0" fillId="0" borderId="19" xfId="0" applyBorder="1" applyAlignment="1">
      <alignment vertical="center"/>
    </xf>
    <xf numFmtId="0" fontId="0" fillId="0" borderId="30" xfId="0" applyBorder="1" applyAlignment="1">
      <alignment horizontal="justify" vertical="center" wrapText="1"/>
    </xf>
    <xf numFmtId="0" fontId="0" fillId="0" borderId="30" xfId="0" applyBorder="1" applyAlignment="1">
      <alignment vertical="center"/>
    </xf>
    <xf numFmtId="0" fontId="28" fillId="2" borderId="23" xfId="3" applyFont="1" applyFill="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cellXfs>
  <cellStyles count="5">
    <cellStyle name="Millares [0]" xfId="1" builtinId="6"/>
    <cellStyle name="Normal" xfId="0" builtinId="0"/>
    <cellStyle name="Normal 2" xfId="3" xr:uid="{DC786891-414E-451A-BD44-2D26C1A2018E}"/>
    <cellStyle name="Normal 4" xfId="4" xr:uid="{1EA7BEAF-6EF1-4C68-9245-FB261126A6ED}"/>
    <cellStyle name="Porcentaje" xfId="2" builtinId="5"/>
  </cellStyles>
  <dxfs count="0"/>
  <tableStyles count="0" defaultTableStyle="TableStyleMedium2" defaultPivotStyle="PivotStyleLight16"/>
  <colors>
    <mruColors>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NULL"/><Relationship Id="rId7" Type="http://schemas.openxmlformats.org/officeDocument/2006/relationships/customXml" Target="../ink/ink4.xml"/><Relationship Id="rId1" Type="http://schemas.openxmlformats.org/officeDocument/2006/relationships/customXml" Target="../ink/ink1.xml"/><Relationship Id="rId6" Type="http://schemas.openxmlformats.org/officeDocument/2006/relationships/image" Target="../media/image2.png"/><Relationship Id="rId11" Type="http://schemas.openxmlformats.org/officeDocument/2006/relationships/customXml" Target="../ink/ink6.xml"/><Relationship Id="rId5" Type="http://schemas.openxmlformats.org/officeDocument/2006/relationships/customXml" Target="../ink/ink3.xml"/><Relationship Id="rId10" Type="http://schemas.openxmlformats.org/officeDocument/2006/relationships/image" Target="NULL"/><Relationship Id="rId4" Type="http://schemas.openxmlformats.org/officeDocument/2006/relationships/customXml" Target="../ink/ink2.xml"/><Relationship Id="rId9" Type="http://schemas.openxmlformats.org/officeDocument/2006/relationships/customXml" Target="../ink/ink5.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3" name="Picture 47">
          <a:extLst>
            <a:ext uri="{FF2B5EF4-FFF2-40B4-BE49-F238E27FC236}">
              <a16:creationId xmlns:a16="http://schemas.microsoft.com/office/drawing/2014/main" id="{33A043CB-72F1-45E7-9C2B-FAB62C8BF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4" name="Picture 47">
          <a:extLst>
            <a:ext uri="{FF2B5EF4-FFF2-40B4-BE49-F238E27FC236}">
              <a16:creationId xmlns:a16="http://schemas.microsoft.com/office/drawing/2014/main" id="{ED1FEF87-DBDE-48CD-8A45-213865F3A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266700</xdr:colOff>
      <xdr:row>0</xdr:row>
      <xdr:rowOff>57150</xdr:rowOff>
    </xdr:from>
    <xdr:to>
      <xdr:col>0</xdr:col>
      <xdr:colOff>1343025</xdr:colOff>
      <xdr:row>3</xdr:row>
      <xdr:rowOff>171450</xdr:rowOff>
    </xdr:to>
    <xdr:pic>
      <xdr:nvPicPr>
        <xdr:cNvPr id="4" name="Picture 47">
          <a:extLst>
            <a:ext uri="{FF2B5EF4-FFF2-40B4-BE49-F238E27FC236}">
              <a16:creationId xmlns:a16="http://schemas.microsoft.com/office/drawing/2014/main" id="{27C2AE98-EEF6-4C9F-89E6-702EA5E9D8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57150"/>
          <a:ext cx="1076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0</xdr:row>
      <xdr:rowOff>0</xdr:rowOff>
    </xdr:from>
    <xdr:to>
      <xdr:col>0</xdr:col>
      <xdr:colOff>1038225</xdr:colOff>
      <xdr:row>0</xdr:row>
      <xdr:rowOff>0</xdr:rowOff>
    </xdr:to>
    <xdr:pic>
      <xdr:nvPicPr>
        <xdr:cNvPr id="2" name="Picture 47">
          <a:extLst>
            <a:ext uri="{FF2B5EF4-FFF2-40B4-BE49-F238E27FC236}">
              <a16:creationId xmlns:a16="http://schemas.microsoft.com/office/drawing/2014/main" id="{319C2E52-4F1C-48AD-B3E7-9B8F177D6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101600</xdr:rowOff>
    </xdr:from>
    <xdr:to>
      <xdr:col>0</xdr:col>
      <xdr:colOff>1155700</xdr:colOff>
      <xdr:row>3</xdr:row>
      <xdr:rowOff>76200</xdr:rowOff>
    </xdr:to>
    <xdr:pic>
      <xdr:nvPicPr>
        <xdr:cNvPr id="3" name="Picture 47">
          <a:extLst>
            <a:ext uri="{FF2B5EF4-FFF2-40B4-BE49-F238E27FC236}">
              <a16:creationId xmlns:a16="http://schemas.microsoft.com/office/drawing/2014/main" id="{D9E78D70-DD43-4019-ACFE-360EA9968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1600"/>
          <a:ext cx="1041400"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3" name="Picture 47">
          <a:extLst>
            <a:ext uri="{FF2B5EF4-FFF2-40B4-BE49-F238E27FC236}">
              <a16:creationId xmlns:a16="http://schemas.microsoft.com/office/drawing/2014/main" id="{FBB80428-DDD0-42D4-A26E-6C5BD4D22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12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3" name="Picture 47">
          <a:extLst>
            <a:ext uri="{FF2B5EF4-FFF2-40B4-BE49-F238E27FC236}">
              <a16:creationId xmlns:a16="http://schemas.microsoft.com/office/drawing/2014/main" id="{F67496BF-D1DA-4394-94C6-C7B02CFEB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12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59B47A08-F57E-4BBE-8EBB-05776F61B2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3" name="Picture 47">
          <a:extLst>
            <a:ext uri="{FF2B5EF4-FFF2-40B4-BE49-F238E27FC236}">
              <a16:creationId xmlns:a16="http://schemas.microsoft.com/office/drawing/2014/main" id="{F71593AE-70C4-4F91-BA91-BF4DA0AE64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3" name="Picture 47">
          <a:extLst>
            <a:ext uri="{FF2B5EF4-FFF2-40B4-BE49-F238E27FC236}">
              <a16:creationId xmlns:a16="http://schemas.microsoft.com/office/drawing/2014/main" id="{69866897-7ECC-4059-BFBA-2FD90827E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3" name="Picture 47">
          <a:extLst>
            <a:ext uri="{FF2B5EF4-FFF2-40B4-BE49-F238E27FC236}">
              <a16:creationId xmlns:a16="http://schemas.microsoft.com/office/drawing/2014/main" id="{29213DC3-46E6-4ABE-8E10-07D6B58B4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304800</xdr:rowOff>
    </xdr:to>
    <xdr:sp macro="" textlink="">
      <xdr:nvSpPr>
        <xdr:cNvPr id="3" name="AutoShape 457" descr="Vista previa de imagen">
          <a:extLst>
            <a:ext uri="{FF2B5EF4-FFF2-40B4-BE49-F238E27FC236}">
              <a16:creationId xmlns:a16="http://schemas.microsoft.com/office/drawing/2014/main" id="{FD206B06-DE64-49CD-8D37-B2457B8A4836}"/>
            </a:ext>
          </a:extLst>
        </xdr:cNvPr>
        <xdr:cNvSpPr>
          <a:spLocks noChangeAspect="1" noChangeArrowheads="1"/>
        </xdr:cNvSpPr>
      </xdr:nvSpPr>
      <xdr:spPr bwMode="auto">
        <a:xfrm>
          <a:off x="6810375" y="183642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104775</xdr:colOff>
      <xdr:row>1</xdr:row>
      <xdr:rowOff>104775</xdr:rowOff>
    </xdr:from>
    <xdr:to>
      <xdr:col>0</xdr:col>
      <xdr:colOff>1038225</xdr:colOff>
      <xdr:row>4</xdr:row>
      <xdr:rowOff>76200</xdr:rowOff>
    </xdr:to>
    <xdr:pic>
      <xdr:nvPicPr>
        <xdr:cNvPr id="4" name="Picture 47">
          <a:extLst>
            <a:ext uri="{FF2B5EF4-FFF2-40B4-BE49-F238E27FC236}">
              <a16:creationId xmlns:a16="http://schemas.microsoft.com/office/drawing/2014/main" id="{420800BC-2901-4F25-8E8A-5B63B9A384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26</xdr:row>
      <xdr:rowOff>0</xdr:rowOff>
    </xdr:from>
    <xdr:to>
      <xdr:col>6</xdr:col>
      <xdr:colOff>304800</xdr:colOff>
      <xdr:row>27</xdr:row>
      <xdr:rowOff>114300</xdr:rowOff>
    </xdr:to>
    <xdr:sp macro="" textlink="">
      <xdr:nvSpPr>
        <xdr:cNvPr id="5" name="AutoShape 457" descr="Vista previa de imagen">
          <a:extLst>
            <a:ext uri="{FF2B5EF4-FFF2-40B4-BE49-F238E27FC236}">
              <a16:creationId xmlns:a16="http://schemas.microsoft.com/office/drawing/2014/main" id="{D2C65A5F-99E0-472C-A432-ED57B846687C}"/>
            </a:ext>
          </a:extLst>
        </xdr:cNvPr>
        <xdr:cNvSpPr>
          <a:spLocks noChangeAspect="1" noChangeArrowheads="1"/>
        </xdr:cNvSpPr>
      </xdr:nvSpPr>
      <xdr:spPr bwMode="auto">
        <a:xfrm>
          <a:off x="7362825" y="27393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3" name="Picture 47">
          <a:extLst>
            <a:ext uri="{FF2B5EF4-FFF2-40B4-BE49-F238E27FC236}">
              <a16:creationId xmlns:a16="http://schemas.microsoft.com/office/drawing/2014/main" id="{64687CAE-4CB7-49F6-B91E-4E19BC381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3" name="Picture 47">
          <a:extLst>
            <a:ext uri="{FF2B5EF4-FFF2-40B4-BE49-F238E27FC236}">
              <a16:creationId xmlns:a16="http://schemas.microsoft.com/office/drawing/2014/main" id="{3149E111-0613-4655-AE21-DE14DE400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3" name="Picture 47">
          <a:extLst>
            <a:ext uri="{FF2B5EF4-FFF2-40B4-BE49-F238E27FC236}">
              <a16:creationId xmlns:a16="http://schemas.microsoft.com/office/drawing/2014/main" id="{25228D56-FE6A-4B2D-8C4A-3C9368680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00050"/>
          <a:ext cx="9334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3" name="Picture 47">
          <a:extLst>
            <a:ext uri="{FF2B5EF4-FFF2-40B4-BE49-F238E27FC236}">
              <a16:creationId xmlns:a16="http://schemas.microsoft.com/office/drawing/2014/main" id="{198CBBA6-7DA8-47C9-8A98-0AD538196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3" name="Picture 47">
          <a:extLst>
            <a:ext uri="{FF2B5EF4-FFF2-40B4-BE49-F238E27FC236}">
              <a16:creationId xmlns:a16="http://schemas.microsoft.com/office/drawing/2014/main" id="{CAE802A2-387A-46BD-8C8C-94D88C2E3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3" name="Picture 47">
          <a:extLst>
            <a:ext uri="{FF2B5EF4-FFF2-40B4-BE49-F238E27FC236}">
              <a16:creationId xmlns:a16="http://schemas.microsoft.com/office/drawing/2014/main" id="{8537E43F-F9F1-4520-B422-152DE60AA5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1028700</xdr:colOff>
      <xdr:row>4</xdr:row>
      <xdr:rowOff>76200</xdr:rowOff>
    </xdr:to>
    <xdr:pic>
      <xdr:nvPicPr>
        <xdr:cNvPr id="3" name="Picture 47">
          <a:extLst>
            <a:ext uri="{FF2B5EF4-FFF2-40B4-BE49-F238E27FC236}">
              <a16:creationId xmlns:a16="http://schemas.microsoft.com/office/drawing/2014/main" id="{698E2771-746E-42E9-B79F-C2AE850A12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23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1</xdr:row>
      <xdr:rowOff>104775</xdr:rowOff>
    </xdr:from>
    <xdr:to>
      <xdr:col>0</xdr:col>
      <xdr:colOff>1028700</xdr:colOff>
      <xdr:row>4</xdr:row>
      <xdr:rowOff>76200</xdr:rowOff>
    </xdr:to>
    <xdr:pic>
      <xdr:nvPicPr>
        <xdr:cNvPr id="4" name="Picture 47">
          <a:extLst>
            <a:ext uri="{FF2B5EF4-FFF2-40B4-BE49-F238E27FC236}">
              <a16:creationId xmlns:a16="http://schemas.microsoft.com/office/drawing/2014/main" id="{85E1899A-AA9A-445F-BB90-9EF46CE8E5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1</xdr:row>
      <xdr:rowOff>104775</xdr:rowOff>
    </xdr:from>
    <xdr:to>
      <xdr:col>0</xdr:col>
      <xdr:colOff>1028700</xdr:colOff>
      <xdr:row>4</xdr:row>
      <xdr:rowOff>76200</xdr:rowOff>
    </xdr:to>
    <xdr:pic>
      <xdr:nvPicPr>
        <xdr:cNvPr id="4" name="Picture 47">
          <a:extLst>
            <a:ext uri="{FF2B5EF4-FFF2-40B4-BE49-F238E27FC236}">
              <a16:creationId xmlns:a16="http://schemas.microsoft.com/office/drawing/2014/main" id="{2E9D3AF6-5110-488C-B39E-F13983CF8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386009</xdr:colOff>
      <xdr:row>0</xdr:row>
      <xdr:rowOff>0</xdr:rowOff>
    </xdr:from>
    <xdr:to>
      <xdr:col>7</xdr:col>
      <xdr:colOff>388529</xdr:colOff>
      <xdr:row>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Entrada de lápiz 2">
              <a:extLst>
                <a:ext uri="{FF2B5EF4-FFF2-40B4-BE49-F238E27FC236}">
                  <a16:creationId xmlns:a16="http://schemas.microsoft.com/office/drawing/2014/main" id="{1876264F-C643-4B0D-AC12-B50A301EF385}"/>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167A0AC2-F57E-4989-A9BD-C2701A7B1198}"/>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twoCellAnchor>
  <xdr:oneCellAnchor>
    <xdr:from>
      <xdr:col>7</xdr:col>
      <xdr:colOff>386009</xdr:colOff>
      <xdr:row>0</xdr:row>
      <xdr:rowOff>0</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Entrada de lápiz 3">
              <a:extLst>
                <a:ext uri="{FF2B5EF4-FFF2-40B4-BE49-F238E27FC236}">
                  <a16:creationId xmlns:a16="http://schemas.microsoft.com/office/drawing/2014/main" id="{A127F758-2092-47C5-9113-31B13E81AFD2}"/>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58CEC219-1B6D-4053-8FEC-A245660AB756}"/>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oneCellAnchor>
  <xdr:twoCellAnchor editAs="oneCell">
    <xdr:from>
      <xdr:col>7</xdr:col>
      <xdr:colOff>424109</xdr:colOff>
      <xdr:row>0</xdr:row>
      <xdr:rowOff>0</xdr:rowOff>
    </xdr:from>
    <xdr:to>
      <xdr:col>7</xdr:col>
      <xdr:colOff>426629</xdr:colOff>
      <xdr:row>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6" name="Entrada de lápiz 5">
              <a:extLst>
                <a:ext uri="{FF2B5EF4-FFF2-40B4-BE49-F238E27FC236}">
                  <a16:creationId xmlns:a16="http://schemas.microsoft.com/office/drawing/2014/main" id="{6F2B7D42-C526-4C28-987F-D61A221C1A56}"/>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B6220E83-66A0-E549-80EB-442E32604627}"/>
                </a:ext>
              </a:extLst>
            </xdr:cNvPr>
            <xdr:cNvPicPr/>
          </xdr:nvPicPr>
          <xdr:blipFill>
            <a:blip xmlns:r="http://schemas.openxmlformats.org/officeDocument/2006/relationships" r:embed="rId6"/>
            <a:stretch>
              <a:fillRect/>
            </a:stretch>
          </xdr:blipFill>
          <xdr:spPr>
            <a:xfrm>
              <a:off x="10012680" y="5468760"/>
              <a:ext cx="20160" cy="18000"/>
            </a:xfrm>
            <a:prstGeom prst="rect">
              <a:avLst/>
            </a:prstGeom>
          </xdr:spPr>
        </xdr:pic>
      </mc:Fallback>
    </mc:AlternateContent>
    <xdr:clientData/>
  </xdr:twoCellAnchor>
  <xdr:oneCellAnchor>
    <xdr:from>
      <xdr:col>7</xdr:col>
      <xdr:colOff>424109</xdr:colOff>
      <xdr:row>0</xdr:row>
      <xdr:rowOff>0</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Entrada de lápiz 6">
              <a:extLst>
                <a:ext uri="{FF2B5EF4-FFF2-40B4-BE49-F238E27FC236}">
                  <a16:creationId xmlns:a16="http://schemas.microsoft.com/office/drawing/2014/main" id="{279BFB97-0A97-480B-B4E2-F4D3B4999502}"/>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7A555081-7D96-3A49-9251-AF0861D60C05}"/>
                </a:ext>
              </a:extLst>
            </xdr:cNvPr>
            <xdr:cNvPicPr/>
          </xdr:nvPicPr>
          <xdr:blipFill>
            <a:blip xmlns:r="http://schemas.openxmlformats.org/officeDocument/2006/relationships" r:embed="rId6"/>
            <a:stretch>
              <a:fillRect/>
            </a:stretch>
          </xdr:blipFill>
          <xdr:spPr>
            <a:xfrm>
              <a:off x="10012680" y="5468760"/>
              <a:ext cx="20160" cy="18000"/>
            </a:xfrm>
            <a:prstGeom prst="rect">
              <a:avLst/>
            </a:prstGeom>
          </xdr:spPr>
        </xdr:pic>
      </mc:Fallback>
    </mc:AlternateContent>
    <xdr:clientData/>
  </xdr:oneCellAnchor>
  <xdr:twoCellAnchor>
    <xdr:from>
      <xdr:col>0</xdr:col>
      <xdr:colOff>114300</xdr:colOff>
      <xdr:row>1</xdr:row>
      <xdr:rowOff>101600</xdr:rowOff>
    </xdr:from>
    <xdr:to>
      <xdr:col>0</xdr:col>
      <xdr:colOff>1155700</xdr:colOff>
      <xdr:row>4</xdr:row>
      <xdr:rowOff>76200</xdr:rowOff>
    </xdr:to>
    <xdr:pic>
      <xdr:nvPicPr>
        <xdr:cNvPr id="8" name="Picture 47">
          <a:extLst>
            <a:ext uri="{FF2B5EF4-FFF2-40B4-BE49-F238E27FC236}">
              <a16:creationId xmlns:a16="http://schemas.microsoft.com/office/drawing/2014/main" id="{2BB56F20-B057-40EB-90B2-FA9E21E50E9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4300" y="587375"/>
          <a:ext cx="1041400"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424109</xdr:colOff>
      <xdr:row>12</xdr:row>
      <xdr:rowOff>424521</xdr:rowOff>
    </xdr:from>
    <xdr:to>
      <xdr:col>7</xdr:col>
      <xdr:colOff>426629</xdr:colOff>
      <xdr:row>12</xdr:row>
      <xdr:rowOff>424881</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Entrada de lápiz 8">
              <a:extLst>
                <a:ext uri="{FF2B5EF4-FFF2-40B4-BE49-F238E27FC236}">
                  <a16:creationId xmlns:a16="http://schemas.microsoft.com/office/drawing/2014/main" id="{8C1D6DFB-D24D-49DC-9CEA-B307191A4411}"/>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B6220E83-66A0-E549-80EB-442E32604627}"/>
                </a:ext>
              </a:extLst>
            </xdr:cNvPr>
            <xdr:cNvPicPr/>
          </xdr:nvPicPr>
          <xdr:blipFill>
            <a:blip xmlns:r="http://schemas.openxmlformats.org/officeDocument/2006/relationships" r:embed="rId10"/>
            <a:stretch>
              <a:fillRect/>
            </a:stretch>
          </xdr:blipFill>
          <xdr:spPr>
            <a:xfrm>
              <a:off x="10012680" y="5468760"/>
              <a:ext cx="20160" cy="18000"/>
            </a:xfrm>
            <a:prstGeom prst="rect">
              <a:avLst/>
            </a:prstGeom>
          </xdr:spPr>
        </xdr:pic>
      </mc:Fallback>
    </mc:AlternateContent>
    <xdr:clientData/>
  </xdr:twoCellAnchor>
  <xdr:oneCellAnchor>
    <xdr:from>
      <xdr:col>7</xdr:col>
      <xdr:colOff>424109</xdr:colOff>
      <xdr:row>11</xdr:row>
      <xdr:rowOff>437221</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Entrada de lápiz 9">
              <a:extLst>
                <a:ext uri="{FF2B5EF4-FFF2-40B4-BE49-F238E27FC236}">
                  <a16:creationId xmlns:a16="http://schemas.microsoft.com/office/drawing/2014/main" id="{0A6646F5-A89F-4687-B104-7B0F8BCC0D6F}"/>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7A555081-7D96-3A49-9251-AF0861D60C05}"/>
                </a:ext>
              </a:extLst>
            </xdr:cNvPr>
            <xdr:cNvPicPr/>
          </xdr:nvPicPr>
          <xdr:blipFill>
            <a:blip xmlns:r="http://schemas.openxmlformats.org/officeDocument/2006/relationships" r:embed="rId10"/>
            <a:stretch>
              <a:fillRect/>
            </a:stretch>
          </xdr:blipFill>
          <xdr:spPr>
            <a:xfrm>
              <a:off x="10012680" y="5468760"/>
              <a:ext cx="20160" cy="18000"/>
            </a:xfrm>
            <a:prstGeom prst="rect">
              <a:avLst/>
            </a:prstGeom>
          </xdr:spPr>
        </xdr:pic>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4" name="Picture 47">
          <a:extLst>
            <a:ext uri="{FF2B5EF4-FFF2-40B4-BE49-F238E27FC236}">
              <a16:creationId xmlns:a16="http://schemas.microsoft.com/office/drawing/2014/main" id="{640B8A72-F058-4B07-8D21-3D35874A0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1</xdr:row>
      <xdr:rowOff>104775</xdr:rowOff>
    </xdr:from>
    <xdr:to>
      <xdr:col>0</xdr:col>
      <xdr:colOff>1038225</xdr:colOff>
      <xdr:row>4</xdr:row>
      <xdr:rowOff>76200</xdr:rowOff>
    </xdr:to>
    <xdr:pic>
      <xdr:nvPicPr>
        <xdr:cNvPr id="5" name="Picture 47">
          <a:extLst>
            <a:ext uri="{FF2B5EF4-FFF2-40B4-BE49-F238E27FC236}">
              <a16:creationId xmlns:a16="http://schemas.microsoft.com/office/drawing/2014/main" id="{1B7D5952-45DE-49E7-BB86-62431128E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9T23:01:03.059"/>
    </inkml:context>
    <inkml:brush xml:id="br0">
      <inkml:brushProperty name="width" value="0.05" units="cm"/>
      <inkml:brushProperty name="height" value="0.05" units="cm"/>
    </inkml:brush>
  </inkml:definitions>
  <inkml:trace contextRef="#ctx0" brushRef="#br0">1 0 24575,'3'0'0,"0"0"0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9T23:01:03.096"/>
    </inkml:context>
    <inkml:brush xml:id="br0">
      <inkml:brushProperty name="width" value="0.05" units="cm"/>
      <inkml:brushProperty name="height" value="0.05" units="cm"/>
    </inkml:brush>
  </inkml:definitions>
  <inkml:trace contextRef="#ctx0" brushRef="#br0">1 0 24575,'3'0'0,"0"0"0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5-25T21:37:30.369"/>
    </inkml:context>
    <inkml:brush xml:id="br0">
      <inkml:brushProperty name="width" value="0.05" units="cm"/>
      <inkml:brushProperty name="height" value="0.05" units="cm"/>
    </inkml:brush>
  </inkml:definitions>
  <inkml:trace contextRef="#ctx0" brushRef="#br0">1 0 24575,'3'0'0,"0"0"0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5-25T21:37:30.384"/>
    </inkml:context>
    <inkml:brush xml:id="br0">
      <inkml:brushProperty name="width" value="0.05" units="cm"/>
      <inkml:brushProperty name="height" value="0.05" units="cm"/>
    </inkml:brush>
  </inkml:definitions>
  <inkml:trace contextRef="#ctx0" brushRef="#br0">1 0 24575,'3'0'0,"0"0"0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7-17T01:53:13.288"/>
    </inkml:context>
    <inkml:brush xml:id="br0">
      <inkml:brushProperty name="width" value="0.05" units="cm"/>
      <inkml:brushProperty name="height" value="0.05" units="cm"/>
    </inkml:brush>
  </inkml:definitions>
  <inkml:trace contextRef="#ctx0" brushRef="#br0">1 0 24575,'3'0'0,"0"0"0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7-17T01:53:13.311"/>
    </inkml:context>
    <inkml:brush xml:id="br0">
      <inkml:brushProperty name="width" value="0.05" units="cm"/>
      <inkml:brushProperty name="height" value="0.05" units="cm"/>
    </inkml:brush>
  </inkml:definitions>
  <inkml:trace contextRef="#ctx0" brushRef="#br0">1 0 24575,'3'0'0,"0"0"0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CBCF-B36A-4FD6-8393-351114CEC879}">
  <dimension ref="A1:Y18"/>
  <sheetViews>
    <sheetView showGridLines="0" topLeftCell="A10" zoomScale="70" zoomScaleNormal="70" workbookViewId="0">
      <selection activeCell="J16" sqref="J16:R16"/>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16.5703125" style="1" customWidth="1"/>
    <col min="6" max="6" width="17.28515625" style="1" customWidth="1"/>
    <col min="7" max="7" width="28.5703125" style="1" customWidth="1"/>
    <col min="8" max="8" width="16.140625" style="1" customWidth="1"/>
    <col min="9" max="9" width="10.85546875" style="1" customWidth="1"/>
    <col min="10" max="10" width="30.28515625"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34.140625" style="1" customWidth="1"/>
    <col min="23" max="24" width="25.5703125" style="1" customWidth="1"/>
    <col min="25" max="16384" width="10.28515625" style="1"/>
  </cols>
  <sheetData>
    <row r="1" spans="1:25" ht="15.75" thickBot="1" x14ac:dyDescent="0.3">
      <c r="A1" s="269"/>
      <c r="B1" s="269"/>
      <c r="C1" s="269"/>
      <c r="D1" s="269"/>
      <c r="E1" s="269"/>
      <c r="F1" s="269"/>
      <c r="G1" s="269"/>
      <c r="H1" s="269"/>
      <c r="I1" s="269"/>
      <c r="J1" s="269"/>
      <c r="K1" s="269"/>
      <c r="L1" s="269"/>
      <c r="M1" s="269"/>
      <c r="N1" s="269"/>
      <c r="O1" s="269"/>
      <c r="P1" s="269"/>
      <c r="Q1" s="269"/>
      <c r="R1" s="269"/>
      <c r="S1" s="269"/>
      <c r="T1" s="269"/>
      <c r="U1" s="269"/>
      <c r="V1" s="269"/>
    </row>
    <row r="2" spans="1:25" x14ac:dyDescent="0.25">
      <c r="A2" s="270"/>
      <c r="B2" s="273" t="s">
        <v>0</v>
      </c>
      <c r="C2" s="273"/>
      <c r="D2" s="273"/>
      <c r="E2" s="273"/>
      <c r="F2" s="273"/>
      <c r="G2" s="273"/>
      <c r="H2" s="273"/>
      <c r="I2" s="273"/>
      <c r="J2" s="273"/>
      <c r="K2" s="273"/>
      <c r="L2" s="273"/>
      <c r="M2" s="273"/>
      <c r="N2" s="273"/>
      <c r="O2" s="273"/>
      <c r="P2" s="273"/>
      <c r="Q2" s="273"/>
      <c r="R2" s="273"/>
      <c r="S2" s="273"/>
      <c r="T2" s="273"/>
      <c r="U2" s="273"/>
      <c r="V2" s="273"/>
      <c r="W2" s="274"/>
      <c r="X2" s="4" t="s">
        <v>1</v>
      </c>
    </row>
    <row r="3" spans="1:25" x14ac:dyDescent="0.25">
      <c r="A3" s="271"/>
      <c r="B3" s="275" t="s">
        <v>2</v>
      </c>
      <c r="C3" s="275"/>
      <c r="D3" s="275"/>
      <c r="E3" s="275"/>
      <c r="F3" s="275"/>
      <c r="G3" s="275"/>
      <c r="H3" s="275"/>
      <c r="I3" s="275"/>
      <c r="J3" s="275"/>
      <c r="K3" s="275"/>
      <c r="L3" s="275"/>
      <c r="M3" s="275"/>
      <c r="N3" s="275"/>
      <c r="O3" s="275"/>
      <c r="P3" s="275"/>
      <c r="Q3" s="275"/>
      <c r="R3" s="275"/>
      <c r="S3" s="275"/>
      <c r="T3" s="275"/>
      <c r="U3" s="275"/>
      <c r="V3" s="275"/>
      <c r="W3" s="276"/>
      <c r="X3" s="5" t="s">
        <v>3</v>
      </c>
    </row>
    <row r="4" spans="1:25" ht="28.5" x14ac:dyDescent="0.25">
      <c r="A4" s="271"/>
      <c r="B4" s="277" t="s">
        <v>4</v>
      </c>
      <c r="C4" s="277"/>
      <c r="D4" s="277"/>
      <c r="E4" s="277"/>
      <c r="F4" s="277"/>
      <c r="G4" s="277"/>
      <c r="H4" s="277"/>
      <c r="I4" s="277"/>
      <c r="J4" s="277"/>
      <c r="K4" s="277"/>
      <c r="L4" s="277"/>
      <c r="M4" s="277"/>
      <c r="N4" s="277"/>
      <c r="O4" s="277"/>
      <c r="P4" s="277"/>
      <c r="Q4" s="277"/>
      <c r="R4" s="277"/>
      <c r="S4" s="277"/>
      <c r="T4" s="277"/>
      <c r="U4" s="277"/>
      <c r="V4" s="277"/>
      <c r="W4" s="278"/>
      <c r="X4" s="6" t="s">
        <v>5</v>
      </c>
    </row>
    <row r="5" spans="1:25" ht="15.75" thickBot="1" x14ac:dyDescent="0.3">
      <c r="A5" s="272"/>
      <c r="B5" s="279"/>
      <c r="C5" s="279"/>
      <c r="D5" s="279"/>
      <c r="E5" s="279"/>
      <c r="F5" s="279"/>
      <c r="G5" s="279"/>
      <c r="H5" s="279"/>
      <c r="I5" s="279"/>
      <c r="J5" s="279"/>
      <c r="K5" s="279"/>
      <c r="L5" s="279"/>
      <c r="M5" s="279"/>
      <c r="N5" s="279"/>
      <c r="O5" s="279"/>
      <c r="P5" s="279"/>
      <c r="Q5" s="279"/>
      <c r="R5" s="279"/>
      <c r="S5" s="279"/>
      <c r="T5" s="279"/>
      <c r="U5" s="279"/>
      <c r="V5" s="279"/>
      <c r="W5" s="280"/>
      <c r="X5" s="7" t="s">
        <v>6</v>
      </c>
    </row>
    <row r="6" spans="1:25" ht="15.75" thickBot="1" x14ac:dyDescent="0.3">
      <c r="A6" s="266"/>
      <c r="B6" s="267"/>
      <c r="C6" s="267"/>
      <c r="D6" s="267"/>
      <c r="E6" s="267"/>
      <c r="F6" s="267"/>
      <c r="G6" s="267"/>
      <c r="H6" s="267"/>
      <c r="I6" s="267"/>
      <c r="J6" s="267"/>
      <c r="K6" s="267"/>
      <c r="L6" s="267"/>
      <c r="M6" s="267"/>
      <c r="N6" s="267"/>
      <c r="O6" s="267"/>
      <c r="P6" s="267"/>
      <c r="Q6" s="267"/>
      <c r="R6" s="267"/>
      <c r="S6" s="267"/>
      <c r="T6" s="267"/>
      <c r="U6" s="267"/>
      <c r="V6" s="267"/>
      <c r="W6" s="267"/>
      <c r="X6" s="268"/>
    </row>
    <row r="7" spans="1:25" ht="15.75" thickBot="1" x14ac:dyDescent="0.3">
      <c r="A7" s="8" t="s">
        <v>7</v>
      </c>
      <c r="B7" s="263" t="s">
        <v>708</v>
      </c>
      <c r="C7" s="264"/>
      <c r="D7" s="264"/>
      <c r="E7" s="264"/>
      <c r="F7" s="264"/>
      <c r="G7" s="264"/>
      <c r="H7" s="264"/>
      <c r="I7" s="264"/>
      <c r="J7" s="264"/>
      <c r="K7" s="264"/>
      <c r="L7" s="264"/>
      <c r="M7" s="264"/>
      <c r="N7" s="264"/>
      <c r="O7" s="264"/>
      <c r="P7" s="264"/>
      <c r="Q7" s="264"/>
      <c r="R7" s="264"/>
      <c r="S7" s="264"/>
      <c r="T7" s="264"/>
      <c r="U7" s="264"/>
      <c r="V7" s="264"/>
      <c r="W7" s="264"/>
      <c r="X7" s="265"/>
    </row>
    <row r="8" spans="1:25" x14ac:dyDescent="0.2">
      <c r="A8" s="9"/>
      <c r="B8" s="67"/>
      <c r="C8" s="9"/>
      <c r="D8" s="9"/>
      <c r="E8" s="9"/>
      <c r="F8" s="9"/>
      <c r="G8" s="9"/>
      <c r="H8" s="9"/>
      <c r="I8" s="9"/>
      <c r="J8" s="9"/>
      <c r="K8" s="9"/>
      <c r="L8" s="9"/>
      <c r="M8" s="9"/>
      <c r="N8" s="9"/>
      <c r="O8" s="9"/>
      <c r="P8" s="9"/>
      <c r="Q8" s="9"/>
      <c r="R8" s="9"/>
      <c r="S8" s="9"/>
      <c r="T8" s="9"/>
      <c r="U8" s="9"/>
      <c r="V8" s="9"/>
    </row>
    <row r="9" spans="1:25" x14ac:dyDescent="0.25">
      <c r="A9" s="241" t="s">
        <v>8</v>
      </c>
      <c r="B9" s="241" t="s">
        <v>9</v>
      </c>
      <c r="C9" s="241" t="s">
        <v>10</v>
      </c>
      <c r="D9" s="241" t="s">
        <v>11</v>
      </c>
      <c r="E9" s="241" t="s">
        <v>12</v>
      </c>
      <c r="F9" s="241" t="s">
        <v>13</v>
      </c>
      <c r="G9" s="241" t="s">
        <v>14</v>
      </c>
      <c r="H9" s="241" t="s">
        <v>15</v>
      </c>
      <c r="I9" s="241" t="s">
        <v>16</v>
      </c>
      <c r="J9" s="241" t="s">
        <v>17</v>
      </c>
      <c r="K9" s="259" t="s">
        <v>18</v>
      </c>
      <c r="L9" s="259"/>
      <c r="M9" s="259"/>
      <c r="N9" s="259"/>
      <c r="O9" s="259"/>
      <c r="P9" s="241"/>
      <c r="Q9" s="241" t="s">
        <v>19</v>
      </c>
      <c r="R9" s="241"/>
      <c r="S9" s="241"/>
      <c r="T9" s="241"/>
      <c r="U9" s="241"/>
      <c r="V9" s="241" t="s">
        <v>20</v>
      </c>
      <c r="W9" s="241" t="s">
        <v>21</v>
      </c>
      <c r="X9" s="241" t="s">
        <v>22</v>
      </c>
    </row>
    <row r="10" spans="1:25" ht="42.75" x14ac:dyDescent="0.25">
      <c r="A10" s="241"/>
      <c r="B10" s="241"/>
      <c r="C10" s="241"/>
      <c r="D10" s="241"/>
      <c r="E10" s="241"/>
      <c r="F10" s="241"/>
      <c r="G10" s="241"/>
      <c r="H10" s="241"/>
      <c r="I10" s="241"/>
      <c r="J10" s="241"/>
      <c r="K10" s="219" t="s">
        <v>23</v>
      </c>
      <c r="L10" s="219" t="s">
        <v>24</v>
      </c>
      <c r="M10" s="219" t="s">
        <v>25</v>
      </c>
      <c r="N10" s="219" t="s">
        <v>26</v>
      </c>
      <c r="O10" s="219" t="s">
        <v>27</v>
      </c>
      <c r="P10" s="241"/>
      <c r="Q10" s="219" t="s">
        <v>28</v>
      </c>
      <c r="R10" s="219" t="s">
        <v>24</v>
      </c>
      <c r="S10" s="219" t="s">
        <v>25</v>
      </c>
      <c r="T10" s="219" t="s">
        <v>26</v>
      </c>
      <c r="U10" s="219" t="s">
        <v>27</v>
      </c>
      <c r="V10" s="241"/>
      <c r="W10" s="241"/>
      <c r="X10" s="241"/>
    </row>
    <row r="11" spans="1:25" ht="60" x14ac:dyDescent="0.25">
      <c r="A11" s="248" t="s">
        <v>29</v>
      </c>
      <c r="B11" s="240" t="s">
        <v>30</v>
      </c>
      <c r="C11" s="220">
        <v>1</v>
      </c>
      <c r="D11" s="36" t="s">
        <v>31</v>
      </c>
      <c r="E11" s="73" t="s">
        <v>32</v>
      </c>
      <c r="F11" s="220" t="s">
        <v>33</v>
      </c>
      <c r="G11" s="220" t="s">
        <v>34</v>
      </c>
      <c r="H11" s="22" t="s">
        <v>35</v>
      </c>
      <c r="I11" s="220" t="s">
        <v>36</v>
      </c>
      <c r="J11" s="220" t="s">
        <v>37</v>
      </c>
      <c r="K11" s="10">
        <v>0.5</v>
      </c>
      <c r="L11" s="10">
        <v>0</v>
      </c>
      <c r="M11" s="10">
        <v>0</v>
      </c>
      <c r="N11" s="10">
        <v>0.5</v>
      </c>
      <c r="O11" s="19">
        <f>SUM(K11:N11)</f>
        <v>1</v>
      </c>
      <c r="P11" s="241"/>
      <c r="Q11" s="10">
        <v>0.5</v>
      </c>
      <c r="R11" s="220">
        <v>0</v>
      </c>
      <c r="S11" s="220"/>
      <c r="T11" s="220"/>
      <c r="U11" s="220"/>
      <c r="V11" s="220" t="s">
        <v>842</v>
      </c>
      <c r="W11" s="12"/>
      <c r="X11" s="12"/>
    </row>
    <row r="12" spans="1:25" ht="75" x14ac:dyDescent="0.25">
      <c r="A12" s="249"/>
      <c r="B12" s="240"/>
      <c r="C12" s="220">
        <v>2</v>
      </c>
      <c r="D12" s="222" t="s">
        <v>38</v>
      </c>
      <c r="E12" s="73" t="s">
        <v>32</v>
      </c>
      <c r="F12" s="220" t="s">
        <v>39</v>
      </c>
      <c r="G12" s="220" t="s">
        <v>40</v>
      </c>
      <c r="H12" s="22" t="s">
        <v>35</v>
      </c>
      <c r="I12" s="220" t="s">
        <v>36</v>
      </c>
      <c r="J12" s="220" t="s">
        <v>41</v>
      </c>
      <c r="K12" s="10">
        <v>0.5</v>
      </c>
      <c r="L12" s="10">
        <v>0</v>
      </c>
      <c r="M12" s="10">
        <v>0</v>
      </c>
      <c r="N12" s="10">
        <v>0.5</v>
      </c>
      <c r="O12" s="19">
        <f>SUM(K12:N12)</f>
        <v>1</v>
      </c>
      <c r="P12" s="241"/>
      <c r="Q12" s="10">
        <v>0.5</v>
      </c>
      <c r="R12" s="220">
        <v>0</v>
      </c>
      <c r="S12" s="220"/>
      <c r="T12" s="220"/>
      <c r="U12" s="220"/>
      <c r="V12" s="220" t="s">
        <v>842</v>
      </c>
      <c r="W12" s="12"/>
      <c r="X12" s="12"/>
    </row>
    <row r="13" spans="1:25" ht="75" x14ac:dyDescent="0.25">
      <c r="A13" s="249"/>
      <c r="B13" s="240"/>
      <c r="C13" s="220">
        <v>3</v>
      </c>
      <c r="D13" s="222" t="s">
        <v>42</v>
      </c>
      <c r="E13" s="73" t="s">
        <v>32</v>
      </c>
      <c r="F13" s="220" t="s">
        <v>43</v>
      </c>
      <c r="G13" s="220" t="s">
        <v>44</v>
      </c>
      <c r="H13" s="22" t="s">
        <v>35</v>
      </c>
      <c r="I13" s="220" t="s">
        <v>36</v>
      </c>
      <c r="J13" s="220" t="s">
        <v>45</v>
      </c>
      <c r="K13" s="11">
        <v>0.25</v>
      </c>
      <c r="L13" s="11">
        <v>0.25</v>
      </c>
      <c r="M13" s="11">
        <v>0.25</v>
      </c>
      <c r="N13" s="11">
        <v>0.25</v>
      </c>
      <c r="O13" s="19">
        <f>SUM(K13:N13)</f>
        <v>1</v>
      </c>
      <c r="P13" s="241"/>
      <c r="Q13" s="10">
        <v>0.25</v>
      </c>
      <c r="R13" s="220">
        <v>25</v>
      </c>
      <c r="S13" s="220"/>
      <c r="T13" s="220"/>
      <c r="U13" s="220"/>
      <c r="V13" s="222" t="s">
        <v>843</v>
      </c>
      <c r="W13" s="12"/>
      <c r="X13" s="12"/>
    </row>
    <row r="14" spans="1:25" ht="60" x14ac:dyDescent="0.25">
      <c r="A14" s="249"/>
      <c r="B14" s="240"/>
      <c r="C14" s="220">
        <v>4</v>
      </c>
      <c r="D14" s="468" t="s">
        <v>46</v>
      </c>
      <c r="E14" s="36" t="s">
        <v>32</v>
      </c>
      <c r="F14" s="222" t="s">
        <v>47</v>
      </c>
      <c r="G14" s="222" t="s">
        <v>48</v>
      </c>
      <c r="H14" s="22" t="s">
        <v>35</v>
      </c>
      <c r="I14" s="222" t="s">
        <v>36</v>
      </c>
      <c r="J14" s="222" t="s">
        <v>49</v>
      </c>
      <c r="K14" s="11">
        <v>0</v>
      </c>
      <c r="L14" s="11">
        <v>0.5</v>
      </c>
      <c r="M14" s="11">
        <v>0</v>
      </c>
      <c r="N14" s="11">
        <v>0.5</v>
      </c>
      <c r="O14" s="19">
        <f>SUM(K14:N14)</f>
        <v>1</v>
      </c>
      <c r="P14" s="241"/>
      <c r="Q14" s="10">
        <v>0</v>
      </c>
      <c r="R14" s="19">
        <v>0.5</v>
      </c>
      <c r="S14" s="220"/>
      <c r="T14" s="220"/>
      <c r="U14" s="220"/>
      <c r="V14" s="220" t="s">
        <v>844</v>
      </c>
      <c r="W14" s="12"/>
      <c r="X14" s="12"/>
    </row>
    <row r="15" spans="1:25" ht="135" x14ac:dyDescent="0.25">
      <c r="A15" s="250"/>
      <c r="B15" s="240"/>
      <c r="C15" s="220">
        <v>5</v>
      </c>
      <c r="D15" s="220" t="s">
        <v>50</v>
      </c>
      <c r="E15" s="73" t="s">
        <v>32</v>
      </c>
      <c r="F15" s="220" t="s">
        <v>51</v>
      </c>
      <c r="G15" s="220" t="s">
        <v>52</v>
      </c>
      <c r="H15" s="22" t="s">
        <v>35</v>
      </c>
      <c r="I15" s="220" t="s">
        <v>36</v>
      </c>
      <c r="J15" s="220" t="s">
        <v>53</v>
      </c>
      <c r="K15" s="10">
        <v>0</v>
      </c>
      <c r="L15" s="10">
        <v>0</v>
      </c>
      <c r="M15" s="10">
        <v>0.5</v>
      </c>
      <c r="N15" s="10">
        <v>0.5</v>
      </c>
      <c r="O15" s="19">
        <f>SUM(K15:N15)</f>
        <v>1</v>
      </c>
      <c r="P15" s="241"/>
      <c r="Q15" s="10">
        <v>0</v>
      </c>
      <c r="R15" s="220"/>
      <c r="S15" s="220"/>
      <c r="T15" s="220"/>
      <c r="U15" s="220"/>
      <c r="V15" s="220" t="s">
        <v>845</v>
      </c>
      <c r="W15" s="12"/>
      <c r="X15" s="12"/>
    </row>
    <row r="16" spans="1:25" s="2" customFormat="1" ht="28.5" x14ac:dyDescent="0.25">
      <c r="A16" s="241" t="s">
        <v>54</v>
      </c>
      <c r="B16" s="13" t="s">
        <v>704</v>
      </c>
      <c r="C16" s="242" t="s">
        <v>55</v>
      </c>
      <c r="D16" s="243"/>
      <c r="E16" s="14" t="s">
        <v>56</v>
      </c>
      <c r="F16" s="15"/>
      <c r="G16" s="15"/>
      <c r="H16" s="15"/>
      <c r="I16" s="251" t="s">
        <v>57</v>
      </c>
      <c r="J16" s="254" t="s">
        <v>56</v>
      </c>
      <c r="K16" s="255"/>
      <c r="L16" s="255"/>
      <c r="M16" s="255"/>
      <c r="N16" s="255"/>
      <c r="O16" s="255"/>
      <c r="P16" s="255"/>
      <c r="Q16" s="255"/>
      <c r="R16" s="256"/>
      <c r="S16" s="257" t="s">
        <v>58</v>
      </c>
      <c r="T16" s="257"/>
      <c r="U16" s="257"/>
      <c r="V16" s="258" t="s">
        <v>59</v>
      </c>
      <c r="W16" s="258"/>
      <c r="X16" s="258"/>
      <c r="Y16" s="1"/>
    </row>
    <row r="17" spans="1:25" s="2" customFormat="1" ht="28.5" x14ac:dyDescent="0.25">
      <c r="A17" s="241"/>
      <c r="B17" s="13" t="s">
        <v>60</v>
      </c>
      <c r="C17" s="244"/>
      <c r="D17" s="245"/>
      <c r="E17" s="260" t="s">
        <v>846</v>
      </c>
      <c r="F17" s="261"/>
      <c r="G17" s="261"/>
      <c r="H17" s="262"/>
      <c r="I17" s="251"/>
      <c r="J17" s="260" t="s">
        <v>847</v>
      </c>
      <c r="K17" s="261"/>
      <c r="L17" s="261"/>
      <c r="M17" s="261"/>
      <c r="N17" s="261"/>
      <c r="O17" s="261"/>
      <c r="P17" s="261"/>
      <c r="Q17" s="261"/>
      <c r="R17" s="262"/>
      <c r="S17" s="257"/>
      <c r="T17" s="257"/>
      <c r="U17" s="257"/>
      <c r="V17" s="258" t="s">
        <v>1070</v>
      </c>
      <c r="W17" s="258"/>
      <c r="X17" s="258"/>
      <c r="Y17" s="1"/>
    </row>
    <row r="18" spans="1:25" s="2" customFormat="1" x14ac:dyDescent="0.25">
      <c r="A18" s="241"/>
      <c r="B18" s="13" t="s">
        <v>848</v>
      </c>
      <c r="C18" s="246"/>
      <c r="D18" s="247"/>
      <c r="E18" s="260" t="s">
        <v>849</v>
      </c>
      <c r="F18" s="261"/>
      <c r="G18" s="261"/>
      <c r="H18" s="262"/>
      <c r="I18" s="251"/>
      <c r="J18" s="260" t="s">
        <v>850</v>
      </c>
      <c r="K18" s="261"/>
      <c r="L18" s="261"/>
      <c r="M18" s="261"/>
      <c r="N18" s="261"/>
      <c r="O18" s="261"/>
      <c r="P18" s="261"/>
      <c r="Q18" s="261"/>
      <c r="R18" s="262"/>
      <c r="S18" s="257"/>
      <c r="T18" s="257"/>
      <c r="U18" s="257"/>
      <c r="V18" s="258" t="s">
        <v>64</v>
      </c>
      <c r="W18" s="258"/>
      <c r="X18" s="258"/>
      <c r="Y18" s="1"/>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J16:R16"/>
    <mergeCell ref="S16:U18"/>
    <mergeCell ref="V16:X16"/>
    <mergeCell ref="J9:J10"/>
    <mergeCell ref="K9:O9"/>
    <mergeCell ref="P9:P15"/>
    <mergeCell ref="Q9:U9"/>
    <mergeCell ref="V9:V10"/>
    <mergeCell ref="W9:W10"/>
    <mergeCell ref="J17:R17"/>
    <mergeCell ref="V17:X17"/>
    <mergeCell ref="J18:R18"/>
    <mergeCell ref="V18:X18"/>
    <mergeCell ref="X9:X10"/>
    <mergeCell ref="B11:B15"/>
    <mergeCell ref="A16:A18"/>
    <mergeCell ref="C16:D18"/>
    <mergeCell ref="A11:A15"/>
    <mergeCell ref="I16:I18"/>
    <mergeCell ref="E17:H17"/>
    <mergeCell ref="E18:H18"/>
  </mergeCells>
  <pageMargins left="0.7" right="0.7" top="0.75" bottom="0.75" header="0.3" footer="0.3"/>
  <pageSetup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4669-6741-487D-8270-35F0EFEB5DEA}">
  <dimension ref="A1:Y24"/>
  <sheetViews>
    <sheetView showGridLines="0" topLeftCell="B1" zoomScale="70" zoomScaleNormal="70" workbookViewId="0">
      <selection activeCell="M19" sqref="M19"/>
    </sheetView>
  </sheetViews>
  <sheetFormatPr baseColWidth="10" defaultRowHeight="12.75" x14ac:dyDescent="0.25"/>
  <cols>
    <col min="1" max="1" width="32" style="186" customWidth="1"/>
    <col min="2" max="2" width="42" style="186" customWidth="1"/>
    <col min="3" max="3" width="5.42578125" style="186" customWidth="1"/>
    <col min="4" max="4" width="39.7109375" style="216" customWidth="1"/>
    <col min="5" max="5" width="15.5703125" style="186" customWidth="1"/>
    <col min="6" max="6" width="23.5703125" style="186" customWidth="1"/>
    <col min="7" max="7" width="21.140625" style="186" customWidth="1"/>
    <col min="8" max="8" width="16.140625" style="186" customWidth="1"/>
    <col min="9" max="9" width="10.85546875" style="186" customWidth="1"/>
    <col min="10" max="10" width="18.85546875" style="186" customWidth="1"/>
    <col min="11" max="11" width="6.85546875" style="186" customWidth="1"/>
    <col min="12" max="14" width="5.85546875" style="186" customWidth="1"/>
    <col min="15" max="15" width="7.7109375" style="186" customWidth="1"/>
    <col min="16" max="16" width="1.42578125" style="217" customWidth="1"/>
    <col min="17" max="20" width="6.140625" style="186" customWidth="1"/>
    <col min="21" max="21" width="6.42578125" style="186" customWidth="1"/>
    <col min="22" max="22" width="57.140625" style="552" customWidth="1"/>
    <col min="23" max="23" width="21.42578125" style="186" customWidth="1"/>
    <col min="24" max="24" width="19.7109375" style="186" customWidth="1"/>
    <col min="25" max="256" width="11.42578125" style="186"/>
    <col min="257" max="257" width="32" style="186" customWidth="1"/>
    <col min="258" max="258" width="42" style="186" customWidth="1"/>
    <col min="259" max="259" width="5.42578125" style="186" customWidth="1"/>
    <col min="260" max="260" width="39.7109375" style="186" customWidth="1"/>
    <col min="261" max="261" width="15.5703125" style="186" customWidth="1"/>
    <col min="262" max="262" width="23.5703125" style="186" customWidth="1"/>
    <col min="263" max="263" width="21.140625" style="186" customWidth="1"/>
    <col min="264" max="264" width="16.140625" style="186" customWidth="1"/>
    <col min="265" max="265" width="10.85546875" style="186" customWidth="1"/>
    <col min="266" max="266" width="18.85546875" style="186" customWidth="1"/>
    <col min="267" max="267" width="6.85546875" style="186" customWidth="1"/>
    <col min="268" max="270" width="5.85546875" style="186" customWidth="1"/>
    <col min="271" max="271" width="7.7109375" style="186" customWidth="1"/>
    <col min="272" max="272" width="1.42578125" style="186" customWidth="1"/>
    <col min="273" max="276" width="6.140625" style="186" customWidth="1"/>
    <col min="277" max="277" width="6.42578125" style="186" customWidth="1"/>
    <col min="278" max="278" width="57.140625" style="186" customWidth="1"/>
    <col min="279" max="279" width="21.42578125" style="186" customWidth="1"/>
    <col min="280" max="280" width="19.7109375" style="186" customWidth="1"/>
    <col min="281" max="512" width="11.42578125" style="186"/>
    <col min="513" max="513" width="32" style="186" customWidth="1"/>
    <col min="514" max="514" width="42" style="186" customWidth="1"/>
    <col min="515" max="515" width="5.42578125" style="186" customWidth="1"/>
    <col min="516" max="516" width="39.7109375" style="186" customWidth="1"/>
    <col min="517" max="517" width="15.5703125" style="186" customWidth="1"/>
    <col min="518" max="518" width="23.5703125" style="186" customWidth="1"/>
    <col min="519" max="519" width="21.140625" style="186" customWidth="1"/>
    <col min="520" max="520" width="16.140625" style="186" customWidth="1"/>
    <col min="521" max="521" width="10.85546875" style="186" customWidth="1"/>
    <col min="522" max="522" width="18.85546875" style="186" customWidth="1"/>
    <col min="523" max="523" width="6.85546875" style="186" customWidth="1"/>
    <col min="524" max="526" width="5.85546875" style="186" customWidth="1"/>
    <col min="527" max="527" width="7.7109375" style="186" customWidth="1"/>
    <col min="528" max="528" width="1.42578125" style="186" customWidth="1"/>
    <col min="529" max="532" width="6.140625" style="186" customWidth="1"/>
    <col min="533" max="533" width="6.42578125" style="186" customWidth="1"/>
    <col min="534" max="534" width="57.140625" style="186" customWidth="1"/>
    <col min="535" max="535" width="21.42578125" style="186" customWidth="1"/>
    <col min="536" max="536" width="19.7109375" style="186" customWidth="1"/>
    <col min="537" max="768" width="11.42578125" style="186"/>
    <col min="769" max="769" width="32" style="186" customWidth="1"/>
    <col min="770" max="770" width="42" style="186" customWidth="1"/>
    <col min="771" max="771" width="5.42578125" style="186" customWidth="1"/>
    <col min="772" max="772" width="39.7109375" style="186" customWidth="1"/>
    <col min="773" max="773" width="15.5703125" style="186" customWidth="1"/>
    <col min="774" max="774" width="23.5703125" style="186" customWidth="1"/>
    <col min="775" max="775" width="21.140625" style="186" customWidth="1"/>
    <col min="776" max="776" width="16.140625" style="186" customWidth="1"/>
    <col min="777" max="777" width="10.85546875" style="186" customWidth="1"/>
    <col min="778" max="778" width="18.85546875" style="186" customWidth="1"/>
    <col min="779" max="779" width="6.85546875" style="186" customWidth="1"/>
    <col min="780" max="782" width="5.85546875" style="186" customWidth="1"/>
    <col min="783" max="783" width="7.7109375" style="186" customWidth="1"/>
    <col min="784" max="784" width="1.42578125" style="186" customWidth="1"/>
    <col min="785" max="788" width="6.140625" style="186" customWidth="1"/>
    <col min="789" max="789" width="6.42578125" style="186" customWidth="1"/>
    <col min="790" max="790" width="57.140625" style="186" customWidth="1"/>
    <col min="791" max="791" width="21.42578125" style="186" customWidth="1"/>
    <col min="792" max="792" width="19.7109375" style="186" customWidth="1"/>
    <col min="793" max="1024" width="11.42578125" style="186"/>
    <col min="1025" max="1025" width="32" style="186" customWidth="1"/>
    <col min="1026" max="1026" width="42" style="186" customWidth="1"/>
    <col min="1027" max="1027" width="5.42578125" style="186" customWidth="1"/>
    <col min="1028" max="1028" width="39.7109375" style="186" customWidth="1"/>
    <col min="1029" max="1029" width="15.5703125" style="186" customWidth="1"/>
    <col min="1030" max="1030" width="23.5703125" style="186" customWidth="1"/>
    <col min="1031" max="1031" width="21.140625" style="186" customWidth="1"/>
    <col min="1032" max="1032" width="16.140625" style="186" customWidth="1"/>
    <col min="1033" max="1033" width="10.85546875" style="186" customWidth="1"/>
    <col min="1034" max="1034" width="18.85546875" style="186" customWidth="1"/>
    <col min="1035" max="1035" width="6.85546875" style="186" customWidth="1"/>
    <col min="1036" max="1038" width="5.85546875" style="186" customWidth="1"/>
    <col min="1039" max="1039" width="7.7109375" style="186" customWidth="1"/>
    <col min="1040" max="1040" width="1.42578125" style="186" customWidth="1"/>
    <col min="1041" max="1044" width="6.140625" style="186" customWidth="1"/>
    <col min="1045" max="1045" width="6.42578125" style="186" customWidth="1"/>
    <col min="1046" max="1046" width="57.140625" style="186" customWidth="1"/>
    <col min="1047" max="1047" width="21.42578125" style="186" customWidth="1"/>
    <col min="1048" max="1048" width="19.7109375" style="186" customWidth="1"/>
    <col min="1049" max="1280" width="11.42578125" style="186"/>
    <col min="1281" max="1281" width="32" style="186" customWidth="1"/>
    <col min="1282" max="1282" width="42" style="186" customWidth="1"/>
    <col min="1283" max="1283" width="5.42578125" style="186" customWidth="1"/>
    <col min="1284" max="1284" width="39.7109375" style="186" customWidth="1"/>
    <col min="1285" max="1285" width="15.5703125" style="186" customWidth="1"/>
    <col min="1286" max="1286" width="23.5703125" style="186" customWidth="1"/>
    <col min="1287" max="1287" width="21.140625" style="186" customWidth="1"/>
    <col min="1288" max="1288" width="16.140625" style="186" customWidth="1"/>
    <col min="1289" max="1289" width="10.85546875" style="186" customWidth="1"/>
    <col min="1290" max="1290" width="18.85546875" style="186" customWidth="1"/>
    <col min="1291" max="1291" width="6.85546875" style="186" customWidth="1"/>
    <col min="1292" max="1294" width="5.85546875" style="186" customWidth="1"/>
    <col min="1295" max="1295" width="7.7109375" style="186" customWidth="1"/>
    <col min="1296" max="1296" width="1.42578125" style="186" customWidth="1"/>
    <col min="1297" max="1300" width="6.140625" style="186" customWidth="1"/>
    <col min="1301" max="1301" width="6.42578125" style="186" customWidth="1"/>
    <col min="1302" max="1302" width="57.140625" style="186" customWidth="1"/>
    <col min="1303" max="1303" width="21.42578125" style="186" customWidth="1"/>
    <col min="1304" max="1304" width="19.7109375" style="186" customWidth="1"/>
    <col min="1305" max="1536" width="11.42578125" style="186"/>
    <col min="1537" max="1537" width="32" style="186" customWidth="1"/>
    <col min="1538" max="1538" width="42" style="186" customWidth="1"/>
    <col min="1539" max="1539" width="5.42578125" style="186" customWidth="1"/>
    <col min="1540" max="1540" width="39.7109375" style="186" customWidth="1"/>
    <col min="1541" max="1541" width="15.5703125" style="186" customWidth="1"/>
    <col min="1542" max="1542" width="23.5703125" style="186" customWidth="1"/>
    <col min="1543" max="1543" width="21.140625" style="186" customWidth="1"/>
    <col min="1544" max="1544" width="16.140625" style="186" customWidth="1"/>
    <col min="1545" max="1545" width="10.85546875" style="186" customWidth="1"/>
    <col min="1546" max="1546" width="18.85546875" style="186" customWidth="1"/>
    <col min="1547" max="1547" width="6.85546875" style="186" customWidth="1"/>
    <col min="1548" max="1550" width="5.85546875" style="186" customWidth="1"/>
    <col min="1551" max="1551" width="7.7109375" style="186" customWidth="1"/>
    <col min="1552" max="1552" width="1.42578125" style="186" customWidth="1"/>
    <col min="1553" max="1556" width="6.140625" style="186" customWidth="1"/>
    <col min="1557" max="1557" width="6.42578125" style="186" customWidth="1"/>
    <col min="1558" max="1558" width="57.140625" style="186" customWidth="1"/>
    <col min="1559" max="1559" width="21.42578125" style="186" customWidth="1"/>
    <col min="1560" max="1560" width="19.7109375" style="186" customWidth="1"/>
    <col min="1561" max="1792" width="11.42578125" style="186"/>
    <col min="1793" max="1793" width="32" style="186" customWidth="1"/>
    <col min="1794" max="1794" width="42" style="186" customWidth="1"/>
    <col min="1795" max="1795" width="5.42578125" style="186" customWidth="1"/>
    <col min="1796" max="1796" width="39.7109375" style="186" customWidth="1"/>
    <col min="1797" max="1797" width="15.5703125" style="186" customWidth="1"/>
    <col min="1798" max="1798" width="23.5703125" style="186" customWidth="1"/>
    <col min="1799" max="1799" width="21.140625" style="186" customWidth="1"/>
    <col min="1800" max="1800" width="16.140625" style="186" customWidth="1"/>
    <col min="1801" max="1801" width="10.85546875" style="186" customWidth="1"/>
    <col min="1802" max="1802" width="18.85546875" style="186" customWidth="1"/>
    <col min="1803" max="1803" width="6.85546875" style="186" customWidth="1"/>
    <col min="1804" max="1806" width="5.85546875" style="186" customWidth="1"/>
    <col min="1807" max="1807" width="7.7109375" style="186" customWidth="1"/>
    <col min="1808" max="1808" width="1.42578125" style="186" customWidth="1"/>
    <col min="1809" max="1812" width="6.140625" style="186" customWidth="1"/>
    <col min="1813" max="1813" width="6.42578125" style="186" customWidth="1"/>
    <col min="1814" max="1814" width="57.140625" style="186" customWidth="1"/>
    <col min="1815" max="1815" width="21.42578125" style="186" customWidth="1"/>
    <col min="1816" max="1816" width="19.7109375" style="186" customWidth="1"/>
    <col min="1817" max="2048" width="11.42578125" style="186"/>
    <col min="2049" max="2049" width="32" style="186" customWidth="1"/>
    <col min="2050" max="2050" width="42" style="186" customWidth="1"/>
    <col min="2051" max="2051" width="5.42578125" style="186" customWidth="1"/>
    <col min="2052" max="2052" width="39.7109375" style="186" customWidth="1"/>
    <col min="2053" max="2053" width="15.5703125" style="186" customWidth="1"/>
    <col min="2054" max="2054" width="23.5703125" style="186" customWidth="1"/>
    <col min="2055" max="2055" width="21.140625" style="186" customWidth="1"/>
    <col min="2056" max="2056" width="16.140625" style="186" customWidth="1"/>
    <col min="2057" max="2057" width="10.85546875" style="186" customWidth="1"/>
    <col min="2058" max="2058" width="18.85546875" style="186" customWidth="1"/>
    <col min="2059" max="2059" width="6.85546875" style="186" customWidth="1"/>
    <col min="2060" max="2062" width="5.85546875" style="186" customWidth="1"/>
    <col min="2063" max="2063" width="7.7109375" style="186" customWidth="1"/>
    <col min="2064" max="2064" width="1.42578125" style="186" customWidth="1"/>
    <col min="2065" max="2068" width="6.140625" style="186" customWidth="1"/>
    <col min="2069" max="2069" width="6.42578125" style="186" customWidth="1"/>
    <col min="2070" max="2070" width="57.140625" style="186" customWidth="1"/>
    <col min="2071" max="2071" width="21.42578125" style="186" customWidth="1"/>
    <col min="2072" max="2072" width="19.7109375" style="186" customWidth="1"/>
    <col min="2073" max="2304" width="11.42578125" style="186"/>
    <col min="2305" max="2305" width="32" style="186" customWidth="1"/>
    <col min="2306" max="2306" width="42" style="186" customWidth="1"/>
    <col min="2307" max="2307" width="5.42578125" style="186" customWidth="1"/>
    <col min="2308" max="2308" width="39.7109375" style="186" customWidth="1"/>
    <col min="2309" max="2309" width="15.5703125" style="186" customWidth="1"/>
    <col min="2310" max="2310" width="23.5703125" style="186" customWidth="1"/>
    <col min="2311" max="2311" width="21.140625" style="186" customWidth="1"/>
    <col min="2312" max="2312" width="16.140625" style="186" customWidth="1"/>
    <col min="2313" max="2313" width="10.85546875" style="186" customWidth="1"/>
    <col min="2314" max="2314" width="18.85546875" style="186" customWidth="1"/>
    <col min="2315" max="2315" width="6.85546875" style="186" customWidth="1"/>
    <col min="2316" max="2318" width="5.85546875" style="186" customWidth="1"/>
    <col min="2319" max="2319" width="7.7109375" style="186" customWidth="1"/>
    <col min="2320" max="2320" width="1.42578125" style="186" customWidth="1"/>
    <col min="2321" max="2324" width="6.140625" style="186" customWidth="1"/>
    <col min="2325" max="2325" width="6.42578125" style="186" customWidth="1"/>
    <col min="2326" max="2326" width="57.140625" style="186" customWidth="1"/>
    <col min="2327" max="2327" width="21.42578125" style="186" customWidth="1"/>
    <col min="2328" max="2328" width="19.7109375" style="186" customWidth="1"/>
    <col min="2329" max="2560" width="11.42578125" style="186"/>
    <col min="2561" max="2561" width="32" style="186" customWidth="1"/>
    <col min="2562" max="2562" width="42" style="186" customWidth="1"/>
    <col min="2563" max="2563" width="5.42578125" style="186" customWidth="1"/>
    <col min="2564" max="2564" width="39.7109375" style="186" customWidth="1"/>
    <col min="2565" max="2565" width="15.5703125" style="186" customWidth="1"/>
    <col min="2566" max="2566" width="23.5703125" style="186" customWidth="1"/>
    <col min="2567" max="2567" width="21.140625" style="186" customWidth="1"/>
    <col min="2568" max="2568" width="16.140625" style="186" customWidth="1"/>
    <col min="2569" max="2569" width="10.85546875" style="186" customWidth="1"/>
    <col min="2570" max="2570" width="18.85546875" style="186" customWidth="1"/>
    <col min="2571" max="2571" width="6.85546875" style="186" customWidth="1"/>
    <col min="2572" max="2574" width="5.85546875" style="186" customWidth="1"/>
    <col min="2575" max="2575" width="7.7109375" style="186" customWidth="1"/>
    <col min="2576" max="2576" width="1.42578125" style="186" customWidth="1"/>
    <col min="2577" max="2580" width="6.140625" style="186" customWidth="1"/>
    <col min="2581" max="2581" width="6.42578125" style="186" customWidth="1"/>
    <col min="2582" max="2582" width="57.140625" style="186" customWidth="1"/>
    <col min="2583" max="2583" width="21.42578125" style="186" customWidth="1"/>
    <col min="2584" max="2584" width="19.7109375" style="186" customWidth="1"/>
    <col min="2585" max="2816" width="11.42578125" style="186"/>
    <col min="2817" max="2817" width="32" style="186" customWidth="1"/>
    <col min="2818" max="2818" width="42" style="186" customWidth="1"/>
    <col min="2819" max="2819" width="5.42578125" style="186" customWidth="1"/>
    <col min="2820" max="2820" width="39.7109375" style="186" customWidth="1"/>
    <col min="2821" max="2821" width="15.5703125" style="186" customWidth="1"/>
    <col min="2822" max="2822" width="23.5703125" style="186" customWidth="1"/>
    <col min="2823" max="2823" width="21.140625" style="186" customWidth="1"/>
    <col min="2824" max="2824" width="16.140625" style="186" customWidth="1"/>
    <col min="2825" max="2825" width="10.85546875" style="186" customWidth="1"/>
    <col min="2826" max="2826" width="18.85546875" style="186" customWidth="1"/>
    <col min="2827" max="2827" width="6.85546875" style="186" customWidth="1"/>
    <col min="2828" max="2830" width="5.85546875" style="186" customWidth="1"/>
    <col min="2831" max="2831" width="7.7109375" style="186" customWidth="1"/>
    <col min="2832" max="2832" width="1.42578125" style="186" customWidth="1"/>
    <col min="2833" max="2836" width="6.140625" style="186" customWidth="1"/>
    <col min="2837" max="2837" width="6.42578125" style="186" customWidth="1"/>
    <col min="2838" max="2838" width="57.140625" style="186" customWidth="1"/>
    <col min="2839" max="2839" width="21.42578125" style="186" customWidth="1"/>
    <col min="2840" max="2840" width="19.7109375" style="186" customWidth="1"/>
    <col min="2841" max="3072" width="11.42578125" style="186"/>
    <col min="3073" max="3073" width="32" style="186" customWidth="1"/>
    <col min="3074" max="3074" width="42" style="186" customWidth="1"/>
    <col min="3075" max="3075" width="5.42578125" style="186" customWidth="1"/>
    <col min="3076" max="3076" width="39.7109375" style="186" customWidth="1"/>
    <col min="3077" max="3077" width="15.5703125" style="186" customWidth="1"/>
    <col min="3078" max="3078" width="23.5703125" style="186" customWidth="1"/>
    <col min="3079" max="3079" width="21.140625" style="186" customWidth="1"/>
    <col min="3080" max="3080" width="16.140625" style="186" customWidth="1"/>
    <col min="3081" max="3081" width="10.85546875" style="186" customWidth="1"/>
    <col min="3082" max="3082" width="18.85546875" style="186" customWidth="1"/>
    <col min="3083" max="3083" width="6.85546875" style="186" customWidth="1"/>
    <col min="3084" max="3086" width="5.85546875" style="186" customWidth="1"/>
    <col min="3087" max="3087" width="7.7109375" style="186" customWidth="1"/>
    <col min="3088" max="3088" width="1.42578125" style="186" customWidth="1"/>
    <col min="3089" max="3092" width="6.140625" style="186" customWidth="1"/>
    <col min="3093" max="3093" width="6.42578125" style="186" customWidth="1"/>
    <col min="3094" max="3094" width="57.140625" style="186" customWidth="1"/>
    <col min="3095" max="3095" width="21.42578125" style="186" customWidth="1"/>
    <col min="3096" max="3096" width="19.7109375" style="186" customWidth="1"/>
    <col min="3097" max="3328" width="11.42578125" style="186"/>
    <col min="3329" max="3329" width="32" style="186" customWidth="1"/>
    <col min="3330" max="3330" width="42" style="186" customWidth="1"/>
    <col min="3331" max="3331" width="5.42578125" style="186" customWidth="1"/>
    <col min="3332" max="3332" width="39.7109375" style="186" customWidth="1"/>
    <col min="3333" max="3333" width="15.5703125" style="186" customWidth="1"/>
    <col min="3334" max="3334" width="23.5703125" style="186" customWidth="1"/>
    <col min="3335" max="3335" width="21.140625" style="186" customWidth="1"/>
    <col min="3336" max="3336" width="16.140625" style="186" customWidth="1"/>
    <col min="3337" max="3337" width="10.85546875" style="186" customWidth="1"/>
    <col min="3338" max="3338" width="18.85546875" style="186" customWidth="1"/>
    <col min="3339" max="3339" width="6.85546875" style="186" customWidth="1"/>
    <col min="3340" max="3342" width="5.85546875" style="186" customWidth="1"/>
    <col min="3343" max="3343" width="7.7109375" style="186" customWidth="1"/>
    <col min="3344" max="3344" width="1.42578125" style="186" customWidth="1"/>
    <col min="3345" max="3348" width="6.140625" style="186" customWidth="1"/>
    <col min="3349" max="3349" width="6.42578125" style="186" customWidth="1"/>
    <col min="3350" max="3350" width="57.140625" style="186" customWidth="1"/>
    <col min="3351" max="3351" width="21.42578125" style="186" customWidth="1"/>
    <col min="3352" max="3352" width="19.7109375" style="186" customWidth="1"/>
    <col min="3353" max="3584" width="11.42578125" style="186"/>
    <col min="3585" max="3585" width="32" style="186" customWidth="1"/>
    <col min="3586" max="3586" width="42" style="186" customWidth="1"/>
    <col min="3587" max="3587" width="5.42578125" style="186" customWidth="1"/>
    <col min="3588" max="3588" width="39.7109375" style="186" customWidth="1"/>
    <col min="3589" max="3589" width="15.5703125" style="186" customWidth="1"/>
    <col min="3590" max="3590" width="23.5703125" style="186" customWidth="1"/>
    <col min="3591" max="3591" width="21.140625" style="186" customWidth="1"/>
    <col min="3592" max="3592" width="16.140625" style="186" customWidth="1"/>
    <col min="3593" max="3593" width="10.85546875" style="186" customWidth="1"/>
    <col min="3594" max="3594" width="18.85546875" style="186" customWidth="1"/>
    <col min="3595" max="3595" width="6.85546875" style="186" customWidth="1"/>
    <col min="3596" max="3598" width="5.85546875" style="186" customWidth="1"/>
    <col min="3599" max="3599" width="7.7109375" style="186" customWidth="1"/>
    <col min="3600" max="3600" width="1.42578125" style="186" customWidth="1"/>
    <col min="3601" max="3604" width="6.140625" style="186" customWidth="1"/>
    <col min="3605" max="3605" width="6.42578125" style="186" customWidth="1"/>
    <col min="3606" max="3606" width="57.140625" style="186" customWidth="1"/>
    <col min="3607" max="3607" width="21.42578125" style="186" customWidth="1"/>
    <col min="3608" max="3608" width="19.7109375" style="186" customWidth="1"/>
    <col min="3609" max="3840" width="11.42578125" style="186"/>
    <col min="3841" max="3841" width="32" style="186" customWidth="1"/>
    <col min="3842" max="3842" width="42" style="186" customWidth="1"/>
    <col min="3843" max="3843" width="5.42578125" style="186" customWidth="1"/>
    <col min="3844" max="3844" width="39.7109375" style="186" customWidth="1"/>
    <col min="3845" max="3845" width="15.5703125" style="186" customWidth="1"/>
    <col min="3846" max="3846" width="23.5703125" style="186" customWidth="1"/>
    <col min="3847" max="3847" width="21.140625" style="186" customWidth="1"/>
    <col min="3848" max="3848" width="16.140625" style="186" customWidth="1"/>
    <col min="3849" max="3849" width="10.85546875" style="186" customWidth="1"/>
    <col min="3850" max="3850" width="18.85546875" style="186" customWidth="1"/>
    <col min="3851" max="3851" width="6.85546875" style="186" customWidth="1"/>
    <col min="3852" max="3854" width="5.85546875" style="186" customWidth="1"/>
    <col min="3855" max="3855" width="7.7109375" style="186" customWidth="1"/>
    <col min="3856" max="3856" width="1.42578125" style="186" customWidth="1"/>
    <col min="3857" max="3860" width="6.140625" style="186" customWidth="1"/>
    <col min="3861" max="3861" width="6.42578125" style="186" customWidth="1"/>
    <col min="3862" max="3862" width="57.140625" style="186" customWidth="1"/>
    <col min="3863" max="3863" width="21.42578125" style="186" customWidth="1"/>
    <col min="3864" max="3864" width="19.7109375" style="186" customWidth="1"/>
    <col min="3865" max="4096" width="11.42578125" style="186"/>
    <col min="4097" max="4097" width="32" style="186" customWidth="1"/>
    <col min="4098" max="4098" width="42" style="186" customWidth="1"/>
    <col min="4099" max="4099" width="5.42578125" style="186" customWidth="1"/>
    <col min="4100" max="4100" width="39.7109375" style="186" customWidth="1"/>
    <col min="4101" max="4101" width="15.5703125" style="186" customWidth="1"/>
    <col min="4102" max="4102" width="23.5703125" style="186" customWidth="1"/>
    <col min="4103" max="4103" width="21.140625" style="186" customWidth="1"/>
    <col min="4104" max="4104" width="16.140625" style="186" customWidth="1"/>
    <col min="4105" max="4105" width="10.85546875" style="186" customWidth="1"/>
    <col min="4106" max="4106" width="18.85546875" style="186" customWidth="1"/>
    <col min="4107" max="4107" width="6.85546875" style="186" customWidth="1"/>
    <col min="4108" max="4110" width="5.85546875" style="186" customWidth="1"/>
    <col min="4111" max="4111" width="7.7109375" style="186" customWidth="1"/>
    <col min="4112" max="4112" width="1.42578125" style="186" customWidth="1"/>
    <col min="4113" max="4116" width="6.140625" style="186" customWidth="1"/>
    <col min="4117" max="4117" width="6.42578125" style="186" customWidth="1"/>
    <col min="4118" max="4118" width="57.140625" style="186" customWidth="1"/>
    <col min="4119" max="4119" width="21.42578125" style="186" customWidth="1"/>
    <col min="4120" max="4120" width="19.7109375" style="186" customWidth="1"/>
    <col min="4121" max="4352" width="11.42578125" style="186"/>
    <col min="4353" max="4353" width="32" style="186" customWidth="1"/>
    <col min="4354" max="4354" width="42" style="186" customWidth="1"/>
    <col min="4355" max="4355" width="5.42578125" style="186" customWidth="1"/>
    <col min="4356" max="4356" width="39.7109375" style="186" customWidth="1"/>
    <col min="4357" max="4357" width="15.5703125" style="186" customWidth="1"/>
    <col min="4358" max="4358" width="23.5703125" style="186" customWidth="1"/>
    <col min="4359" max="4359" width="21.140625" style="186" customWidth="1"/>
    <col min="4360" max="4360" width="16.140625" style="186" customWidth="1"/>
    <col min="4361" max="4361" width="10.85546875" style="186" customWidth="1"/>
    <col min="4362" max="4362" width="18.85546875" style="186" customWidth="1"/>
    <col min="4363" max="4363" width="6.85546875" style="186" customWidth="1"/>
    <col min="4364" max="4366" width="5.85546875" style="186" customWidth="1"/>
    <col min="4367" max="4367" width="7.7109375" style="186" customWidth="1"/>
    <col min="4368" max="4368" width="1.42578125" style="186" customWidth="1"/>
    <col min="4369" max="4372" width="6.140625" style="186" customWidth="1"/>
    <col min="4373" max="4373" width="6.42578125" style="186" customWidth="1"/>
    <col min="4374" max="4374" width="57.140625" style="186" customWidth="1"/>
    <col min="4375" max="4375" width="21.42578125" style="186" customWidth="1"/>
    <col min="4376" max="4376" width="19.7109375" style="186" customWidth="1"/>
    <col min="4377" max="4608" width="11.42578125" style="186"/>
    <col min="4609" max="4609" width="32" style="186" customWidth="1"/>
    <col min="4610" max="4610" width="42" style="186" customWidth="1"/>
    <col min="4611" max="4611" width="5.42578125" style="186" customWidth="1"/>
    <col min="4612" max="4612" width="39.7109375" style="186" customWidth="1"/>
    <col min="4613" max="4613" width="15.5703125" style="186" customWidth="1"/>
    <col min="4614" max="4614" width="23.5703125" style="186" customWidth="1"/>
    <col min="4615" max="4615" width="21.140625" style="186" customWidth="1"/>
    <col min="4616" max="4616" width="16.140625" style="186" customWidth="1"/>
    <col min="4617" max="4617" width="10.85546875" style="186" customWidth="1"/>
    <col min="4618" max="4618" width="18.85546875" style="186" customWidth="1"/>
    <col min="4619" max="4619" width="6.85546875" style="186" customWidth="1"/>
    <col min="4620" max="4622" width="5.85546875" style="186" customWidth="1"/>
    <col min="4623" max="4623" width="7.7109375" style="186" customWidth="1"/>
    <col min="4624" max="4624" width="1.42578125" style="186" customWidth="1"/>
    <col min="4625" max="4628" width="6.140625" style="186" customWidth="1"/>
    <col min="4629" max="4629" width="6.42578125" style="186" customWidth="1"/>
    <col min="4630" max="4630" width="57.140625" style="186" customWidth="1"/>
    <col min="4631" max="4631" width="21.42578125" style="186" customWidth="1"/>
    <col min="4632" max="4632" width="19.7109375" style="186" customWidth="1"/>
    <col min="4633" max="4864" width="11.42578125" style="186"/>
    <col min="4865" max="4865" width="32" style="186" customWidth="1"/>
    <col min="4866" max="4866" width="42" style="186" customWidth="1"/>
    <col min="4867" max="4867" width="5.42578125" style="186" customWidth="1"/>
    <col min="4868" max="4868" width="39.7109375" style="186" customWidth="1"/>
    <col min="4869" max="4869" width="15.5703125" style="186" customWidth="1"/>
    <col min="4870" max="4870" width="23.5703125" style="186" customWidth="1"/>
    <col min="4871" max="4871" width="21.140625" style="186" customWidth="1"/>
    <col min="4872" max="4872" width="16.140625" style="186" customWidth="1"/>
    <col min="4873" max="4873" width="10.85546875" style="186" customWidth="1"/>
    <col min="4874" max="4874" width="18.85546875" style="186" customWidth="1"/>
    <col min="4875" max="4875" width="6.85546875" style="186" customWidth="1"/>
    <col min="4876" max="4878" width="5.85546875" style="186" customWidth="1"/>
    <col min="4879" max="4879" width="7.7109375" style="186" customWidth="1"/>
    <col min="4880" max="4880" width="1.42578125" style="186" customWidth="1"/>
    <col min="4881" max="4884" width="6.140625" style="186" customWidth="1"/>
    <col min="4885" max="4885" width="6.42578125" style="186" customWidth="1"/>
    <col min="4886" max="4886" width="57.140625" style="186" customWidth="1"/>
    <col min="4887" max="4887" width="21.42578125" style="186" customWidth="1"/>
    <col min="4888" max="4888" width="19.7109375" style="186" customWidth="1"/>
    <col min="4889" max="5120" width="11.42578125" style="186"/>
    <col min="5121" max="5121" width="32" style="186" customWidth="1"/>
    <col min="5122" max="5122" width="42" style="186" customWidth="1"/>
    <col min="5123" max="5123" width="5.42578125" style="186" customWidth="1"/>
    <col min="5124" max="5124" width="39.7109375" style="186" customWidth="1"/>
    <col min="5125" max="5125" width="15.5703125" style="186" customWidth="1"/>
    <col min="5126" max="5126" width="23.5703125" style="186" customWidth="1"/>
    <col min="5127" max="5127" width="21.140625" style="186" customWidth="1"/>
    <col min="5128" max="5128" width="16.140625" style="186" customWidth="1"/>
    <col min="5129" max="5129" width="10.85546875" style="186" customWidth="1"/>
    <col min="5130" max="5130" width="18.85546875" style="186" customWidth="1"/>
    <col min="5131" max="5131" width="6.85546875" style="186" customWidth="1"/>
    <col min="5132" max="5134" width="5.85546875" style="186" customWidth="1"/>
    <col min="5135" max="5135" width="7.7109375" style="186" customWidth="1"/>
    <col min="5136" max="5136" width="1.42578125" style="186" customWidth="1"/>
    <col min="5137" max="5140" width="6.140625" style="186" customWidth="1"/>
    <col min="5141" max="5141" width="6.42578125" style="186" customWidth="1"/>
    <col min="5142" max="5142" width="57.140625" style="186" customWidth="1"/>
    <col min="5143" max="5143" width="21.42578125" style="186" customWidth="1"/>
    <col min="5144" max="5144" width="19.7109375" style="186" customWidth="1"/>
    <col min="5145" max="5376" width="11.42578125" style="186"/>
    <col min="5377" max="5377" width="32" style="186" customWidth="1"/>
    <col min="5378" max="5378" width="42" style="186" customWidth="1"/>
    <col min="5379" max="5379" width="5.42578125" style="186" customWidth="1"/>
    <col min="5380" max="5380" width="39.7109375" style="186" customWidth="1"/>
    <col min="5381" max="5381" width="15.5703125" style="186" customWidth="1"/>
    <col min="5382" max="5382" width="23.5703125" style="186" customWidth="1"/>
    <col min="5383" max="5383" width="21.140625" style="186" customWidth="1"/>
    <col min="5384" max="5384" width="16.140625" style="186" customWidth="1"/>
    <col min="5385" max="5385" width="10.85546875" style="186" customWidth="1"/>
    <col min="5386" max="5386" width="18.85546875" style="186" customWidth="1"/>
    <col min="5387" max="5387" width="6.85546875" style="186" customWidth="1"/>
    <col min="5388" max="5390" width="5.85546875" style="186" customWidth="1"/>
    <col min="5391" max="5391" width="7.7109375" style="186" customWidth="1"/>
    <col min="5392" max="5392" width="1.42578125" style="186" customWidth="1"/>
    <col min="5393" max="5396" width="6.140625" style="186" customWidth="1"/>
    <col min="5397" max="5397" width="6.42578125" style="186" customWidth="1"/>
    <col min="5398" max="5398" width="57.140625" style="186" customWidth="1"/>
    <col min="5399" max="5399" width="21.42578125" style="186" customWidth="1"/>
    <col min="5400" max="5400" width="19.7109375" style="186" customWidth="1"/>
    <col min="5401" max="5632" width="11.42578125" style="186"/>
    <col min="5633" max="5633" width="32" style="186" customWidth="1"/>
    <col min="5634" max="5634" width="42" style="186" customWidth="1"/>
    <col min="5635" max="5635" width="5.42578125" style="186" customWidth="1"/>
    <col min="5636" max="5636" width="39.7109375" style="186" customWidth="1"/>
    <col min="5637" max="5637" width="15.5703125" style="186" customWidth="1"/>
    <col min="5638" max="5638" width="23.5703125" style="186" customWidth="1"/>
    <col min="5639" max="5639" width="21.140625" style="186" customWidth="1"/>
    <col min="5640" max="5640" width="16.140625" style="186" customWidth="1"/>
    <col min="5641" max="5641" width="10.85546875" style="186" customWidth="1"/>
    <col min="5642" max="5642" width="18.85546875" style="186" customWidth="1"/>
    <col min="5643" max="5643" width="6.85546875" style="186" customWidth="1"/>
    <col min="5644" max="5646" width="5.85546875" style="186" customWidth="1"/>
    <col min="5647" max="5647" width="7.7109375" style="186" customWidth="1"/>
    <col min="5648" max="5648" width="1.42578125" style="186" customWidth="1"/>
    <col min="5649" max="5652" width="6.140625" style="186" customWidth="1"/>
    <col min="5653" max="5653" width="6.42578125" style="186" customWidth="1"/>
    <col min="5654" max="5654" width="57.140625" style="186" customWidth="1"/>
    <col min="5655" max="5655" width="21.42578125" style="186" customWidth="1"/>
    <col min="5656" max="5656" width="19.7109375" style="186" customWidth="1"/>
    <col min="5657" max="5888" width="11.42578125" style="186"/>
    <col min="5889" max="5889" width="32" style="186" customWidth="1"/>
    <col min="5890" max="5890" width="42" style="186" customWidth="1"/>
    <col min="5891" max="5891" width="5.42578125" style="186" customWidth="1"/>
    <col min="5892" max="5892" width="39.7109375" style="186" customWidth="1"/>
    <col min="5893" max="5893" width="15.5703125" style="186" customWidth="1"/>
    <col min="5894" max="5894" width="23.5703125" style="186" customWidth="1"/>
    <col min="5895" max="5895" width="21.140625" style="186" customWidth="1"/>
    <col min="5896" max="5896" width="16.140625" style="186" customWidth="1"/>
    <col min="5897" max="5897" width="10.85546875" style="186" customWidth="1"/>
    <col min="5898" max="5898" width="18.85546875" style="186" customWidth="1"/>
    <col min="5899" max="5899" width="6.85546875" style="186" customWidth="1"/>
    <col min="5900" max="5902" width="5.85546875" style="186" customWidth="1"/>
    <col min="5903" max="5903" width="7.7109375" style="186" customWidth="1"/>
    <col min="5904" max="5904" width="1.42578125" style="186" customWidth="1"/>
    <col min="5905" max="5908" width="6.140625" style="186" customWidth="1"/>
    <col min="5909" max="5909" width="6.42578125" style="186" customWidth="1"/>
    <col min="5910" max="5910" width="57.140625" style="186" customWidth="1"/>
    <col min="5911" max="5911" width="21.42578125" style="186" customWidth="1"/>
    <col min="5912" max="5912" width="19.7109375" style="186" customWidth="1"/>
    <col min="5913" max="6144" width="11.42578125" style="186"/>
    <col min="6145" max="6145" width="32" style="186" customWidth="1"/>
    <col min="6146" max="6146" width="42" style="186" customWidth="1"/>
    <col min="6147" max="6147" width="5.42578125" style="186" customWidth="1"/>
    <col min="6148" max="6148" width="39.7109375" style="186" customWidth="1"/>
    <col min="6149" max="6149" width="15.5703125" style="186" customWidth="1"/>
    <col min="6150" max="6150" width="23.5703125" style="186" customWidth="1"/>
    <col min="6151" max="6151" width="21.140625" style="186" customWidth="1"/>
    <col min="6152" max="6152" width="16.140625" style="186" customWidth="1"/>
    <col min="6153" max="6153" width="10.85546875" style="186" customWidth="1"/>
    <col min="6154" max="6154" width="18.85546875" style="186" customWidth="1"/>
    <col min="6155" max="6155" width="6.85546875" style="186" customWidth="1"/>
    <col min="6156" max="6158" width="5.85546875" style="186" customWidth="1"/>
    <col min="6159" max="6159" width="7.7109375" style="186" customWidth="1"/>
    <col min="6160" max="6160" width="1.42578125" style="186" customWidth="1"/>
    <col min="6161" max="6164" width="6.140625" style="186" customWidth="1"/>
    <col min="6165" max="6165" width="6.42578125" style="186" customWidth="1"/>
    <col min="6166" max="6166" width="57.140625" style="186" customWidth="1"/>
    <col min="6167" max="6167" width="21.42578125" style="186" customWidth="1"/>
    <col min="6168" max="6168" width="19.7109375" style="186" customWidth="1"/>
    <col min="6169" max="6400" width="11.42578125" style="186"/>
    <col min="6401" max="6401" width="32" style="186" customWidth="1"/>
    <col min="6402" max="6402" width="42" style="186" customWidth="1"/>
    <col min="6403" max="6403" width="5.42578125" style="186" customWidth="1"/>
    <col min="6404" max="6404" width="39.7109375" style="186" customWidth="1"/>
    <col min="6405" max="6405" width="15.5703125" style="186" customWidth="1"/>
    <col min="6406" max="6406" width="23.5703125" style="186" customWidth="1"/>
    <col min="6407" max="6407" width="21.140625" style="186" customWidth="1"/>
    <col min="6408" max="6408" width="16.140625" style="186" customWidth="1"/>
    <col min="6409" max="6409" width="10.85546875" style="186" customWidth="1"/>
    <col min="6410" max="6410" width="18.85546875" style="186" customWidth="1"/>
    <col min="6411" max="6411" width="6.85546875" style="186" customWidth="1"/>
    <col min="6412" max="6414" width="5.85546875" style="186" customWidth="1"/>
    <col min="6415" max="6415" width="7.7109375" style="186" customWidth="1"/>
    <col min="6416" max="6416" width="1.42578125" style="186" customWidth="1"/>
    <col min="6417" max="6420" width="6.140625" style="186" customWidth="1"/>
    <col min="6421" max="6421" width="6.42578125" style="186" customWidth="1"/>
    <col min="6422" max="6422" width="57.140625" style="186" customWidth="1"/>
    <col min="6423" max="6423" width="21.42578125" style="186" customWidth="1"/>
    <col min="6424" max="6424" width="19.7109375" style="186" customWidth="1"/>
    <col min="6425" max="6656" width="11.42578125" style="186"/>
    <col min="6657" max="6657" width="32" style="186" customWidth="1"/>
    <col min="6658" max="6658" width="42" style="186" customWidth="1"/>
    <col min="6659" max="6659" width="5.42578125" style="186" customWidth="1"/>
    <col min="6660" max="6660" width="39.7109375" style="186" customWidth="1"/>
    <col min="6661" max="6661" width="15.5703125" style="186" customWidth="1"/>
    <col min="6662" max="6662" width="23.5703125" style="186" customWidth="1"/>
    <col min="6663" max="6663" width="21.140625" style="186" customWidth="1"/>
    <col min="6664" max="6664" width="16.140625" style="186" customWidth="1"/>
    <col min="6665" max="6665" width="10.85546875" style="186" customWidth="1"/>
    <col min="6666" max="6666" width="18.85546875" style="186" customWidth="1"/>
    <col min="6667" max="6667" width="6.85546875" style="186" customWidth="1"/>
    <col min="6668" max="6670" width="5.85546875" style="186" customWidth="1"/>
    <col min="6671" max="6671" width="7.7109375" style="186" customWidth="1"/>
    <col min="6672" max="6672" width="1.42578125" style="186" customWidth="1"/>
    <col min="6673" max="6676" width="6.140625" style="186" customWidth="1"/>
    <col min="6677" max="6677" width="6.42578125" style="186" customWidth="1"/>
    <col min="6678" max="6678" width="57.140625" style="186" customWidth="1"/>
    <col min="6679" max="6679" width="21.42578125" style="186" customWidth="1"/>
    <col min="6680" max="6680" width="19.7109375" style="186" customWidth="1"/>
    <col min="6681" max="6912" width="11.42578125" style="186"/>
    <col min="6913" max="6913" width="32" style="186" customWidth="1"/>
    <col min="6914" max="6914" width="42" style="186" customWidth="1"/>
    <col min="6915" max="6915" width="5.42578125" style="186" customWidth="1"/>
    <col min="6916" max="6916" width="39.7109375" style="186" customWidth="1"/>
    <col min="6917" max="6917" width="15.5703125" style="186" customWidth="1"/>
    <col min="6918" max="6918" width="23.5703125" style="186" customWidth="1"/>
    <col min="6919" max="6919" width="21.140625" style="186" customWidth="1"/>
    <col min="6920" max="6920" width="16.140625" style="186" customWidth="1"/>
    <col min="6921" max="6921" width="10.85546875" style="186" customWidth="1"/>
    <col min="6922" max="6922" width="18.85546875" style="186" customWidth="1"/>
    <col min="6923" max="6923" width="6.85546875" style="186" customWidth="1"/>
    <col min="6924" max="6926" width="5.85546875" style="186" customWidth="1"/>
    <col min="6927" max="6927" width="7.7109375" style="186" customWidth="1"/>
    <col min="6928" max="6928" width="1.42578125" style="186" customWidth="1"/>
    <col min="6929" max="6932" width="6.140625" style="186" customWidth="1"/>
    <col min="6933" max="6933" width="6.42578125" style="186" customWidth="1"/>
    <col min="6934" max="6934" width="57.140625" style="186" customWidth="1"/>
    <col min="6935" max="6935" width="21.42578125" style="186" customWidth="1"/>
    <col min="6936" max="6936" width="19.7109375" style="186" customWidth="1"/>
    <col min="6937" max="7168" width="11.42578125" style="186"/>
    <col min="7169" max="7169" width="32" style="186" customWidth="1"/>
    <col min="7170" max="7170" width="42" style="186" customWidth="1"/>
    <col min="7171" max="7171" width="5.42578125" style="186" customWidth="1"/>
    <col min="7172" max="7172" width="39.7109375" style="186" customWidth="1"/>
    <col min="7173" max="7173" width="15.5703125" style="186" customWidth="1"/>
    <col min="7174" max="7174" width="23.5703125" style="186" customWidth="1"/>
    <col min="7175" max="7175" width="21.140625" style="186" customWidth="1"/>
    <col min="7176" max="7176" width="16.140625" style="186" customWidth="1"/>
    <col min="7177" max="7177" width="10.85546875" style="186" customWidth="1"/>
    <col min="7178" max="7178" width="18.85546875" style="186" customWidth="1"/>
    <col min="7179" max="7179" width="6.85546875" style="186" customWidth="1"/>
    <col min="7180" max="7182" width="5.85546875" style="186" customWidth="1"/>
    <col min="7183" max="7183" width="7.7109375" style="186" customWidth="1"/>
    <col min="7184" max="7184" width="1.42578125" style="186" customWidth="1"/>
    <col min="7185" max="7188" width="6.140625" style="186" customWidth="1"/>
    <col min="7189" max="7189" width="6.42578125" style="186" customWidth="1"/>
    <col min="7190" max="7190" width="57.140625" style="186" customWidth="1"/>
    <col min="7191" max="7191" width="21.42578125" style="186" customWidth="1"/>
    <col min="7192" max="7192" width="19.7109375" style="186" customWidth="1"/>
    <col min="7193" max="7424" width="11.42578125" style="186"/>
    <col min="7425" max="7425" width="32" style="186" customWidth="1"/>
    <col min="7426" max="7426" width="42" style="186" customWidth="1"/>
    <col min="7427" max="7427" width="5.42578125" style="186" customWidth="1"/>
    <col min="7428" max="7428" width="39.7109375" style="186" customWidth="1"/>
    <col min="7429" max="7429" width="15.5703125" style="186" customWidth="1"/>
    <col min="7430" max="7430" width="23.5703125" style="186" customWidth="1"/>
    <col min="7431" max="7431" width="21.140625" style="186" customWidth="1"/>
    <col min="7432" max="7432" width="16.140625" style="186" customWidth="1"/>
    <col min="7433" max="7433" width="10.85546875" style="186" customWidth="1"/>
    <col min="7434" max="7434" width="18.85546875" style="186" customWidth="1"/>
    <col min="7435" max="7435" width="6.85546875" style="186" customWidth="1"/>
    <col min="7436" max="7438" width="5.85546875" style="186" customWidth="1"/>
    <col min="7439" max="7439" width="7.7109375" style="186" customWidth="1"/>
    <col min="7440" max="7440" width="1.42578125" style="186" customWidth="1"/>
    <col min="7441" max="7444" width="6.140625" style="186" customWidth="1"/>
    <col min="7445" max="7445" width="6.42578125" style="186" customWidth="1"/>
    <col min="7446" max="7446" width="57.140625" style="186" customWidth="1"/>
    <col min="7447" max="7447" width="21.42578125" style="186" customWidth="1"/>
    <col min="7448" max="7448" width="19.7109375" style="186" customWidth="1"/>
    <col min="7449" max="7680" width="11.42578125" style="186"/>
    <col min="7681" max="7681" width="32" style="186" customWidth="1"/>
    <col min="7682" max="7682" width="42" style="186" customWidth="1"/>
    <col min="7683" max="7683" width="5.42578125" style="186" customWidth="1"/>
    <col min="7684" max="7684" width="39.7109375" style="186" customWidth="1"/>
    <col min="7685" max="7685" width="15.5703125" style="186" customWidth="1"/>
    <col min="7686" max="7686" width="23.5703125" style="186" customWidth="1"/>
    <col min="7687" max="7687" width="21.140625" style="186" customWidth="1"/>
    <col min="7688" max="7688" width="16.140625" style="186" customWidth="1"/>
    <col min="7689" max="7689" width="10.85546875" style="186" customWidth="1"/>
    <col min="7690" max="7690" width="18.85546875" style="186" customWidth="1"/>
    <col min="7691" max="7691" width="6.85546875" style="186" customWidth="1"/>
    <col min="7692" max="7694" width="5.85546875" style="186" customWidth="1"/>
    <col min="7695" max="7695" width="7.7109375" style="186" customWidth="1"/>
    <col min="7696" max="7696" width="1.42578125" style="186" customWidth="1"/>
    <col min="7697" max="7700" width="6.140625" style="186" customWidth="1"/>
    <col min="7701" max="7701" width="6.42578125" style="186" customWidth="1"/>
    <col min="7702" max="7702" width="57.140625" style="186" customWidth="1"/>
    <col min="7703" max="7703" width="21.42578125" style="186" customWidth="1"/>
    <col min="7704" max="7704" width="19.7109375" style="186" customWidth="1"/>
    <col min="7705" max="7936" width="11.42578125" style="186"/>
    <col min="7937" max="7937" width="32" style="186" customWidth="1"/>
    <col min="7938" max="7938" width="42" style="186" customWidth="1"/>
    <col min="7939" max="7939" width="5.42578125" style="186" customWidth="1"/>
    <col min="7940" max="7940" width="39.7109375" style="186" customWidth="1"/>
    <col min="7941" max="7941" width="15.5703125" style="186" customWidth="1"/>
    <col min="7942" max="7942" width="23.5703125" style="186" customWidth="1"/>
    <col min="7943" max="7943" width="21.140625" style="186" customWidth="1"/>
    <col min="7944" max="7944" width="16.140625" style="186" customWidth="1"/>
    <col min="7945" max="7945" width="10.85546875" style="186" customWidth="1"/>
    <col min="7946" max="7946" width="18.85546875" style="186" customWidth="1"/>
    <col min="7947" max="7947" width="6.85546875" style="186" customWidth="1"/>
    <col min="7948" max="7950" width="5.85546875" style="186" customWidth="1"/>
    <col min="7951" max="7951" width="7.7109375" style="186" customWidth="1"/>
    <col min="7952" max="7952" width="1.42578125" style="186" customWidth="1"/>
    <col min="7953" max="7956" width="6.140625" style="186" customWidth="1"/>
    <col min="7957" max="7957" width="6.42578125" style="186" customWidth="1"/>
    <col min="7958" max="7958" width="57.140625" style="186" customWidth="1"/>
    <col min="7959" max="7959" width="21.42578125" style="186" customWidth="1"/>
    <col min="7960" max="7960" width="19.7109375" style="186" customWidth="1"/>
    <col min="7961" max="8192" width="11.42578125" style="186"/>
    <col min="8193" max="8193" width="32" style="186" customWidth="1"/>
    <col min="8194" max="8194" width="42" style="186" customWidth="1"/>
    <col min="8195" max="8195" width="5.42578125" style="186" customWidth="1"/>
    <col min="8196" max="8196" width="39.7109375" style="186" customWidth="1"/>
    <col min="8197" max="8197" width="15.5703125" style="186" customWidth="1"/>
    <col min="8198" max="8198" width="23.5703125" style="186" customWidth="1"/>
    <col min="8199" max="8199" width="21.140625" style="186" customWidth="1"/>
    <col min="8200" max="8200" width="16.140625" style="186" customWidth="1"/>
    <col min="8201" max="8201" width="10.85546875" style="186" customWidth="1"/>
    <col min="8202" max="8202" width="18.85546875" style="186" customWidth="1"/>
    <col min="8203" max="8203" width="6.85546875" style="186" customWidth="1"/>
    <col min="8204" max="8206" width="5.85546875" style="186" customWidth="1"/>
    <col min="8207" max="8207" width="7.7109375" style="186" customWidth="1"/>
    <col min="8208" max="8208" width="1.42578125" style="186" customWidth="1"/>
    <col min="8209" max="8212" width="6.140625" style="186" customWidth="1"/>
    <col min="8213" max="8213" width="6.42578125" style="186" customWidth="1"/>
    <col min="8214" max="8214" width="57.140625" style="186" customWidth="1"/>
    <col min="8215" max="8215" width="21.42578125" style="186" customWidth="1"/>
    <col min="8216" max="8216" width="19.7109375" style="186" customWidth="1"/>
    <col min="8217" max="8448" width="11.42578125" style="186"/>
    <col min="8449" max="8449" width="32" style="186" customWidth="1"/>
    <col min="8450" max="8450" width="42" style="186" customWidth="1"/>
    <col min="8451" max="8451" width="5.42578125" style="186" customWidth="1"/>
    <col min="8452" max="8452" width="39.7109375" style="186" customWidth="1"/>
    <col min="8453" max="8453" width="15.5703125" style="186" customWidth="1"/>
    <col min="8454" max="8454" width="23.5703125" style="186" customWidth="1"/>
    <col min="8455" max="8455" width="21.140625" style="186" customWidth="1"/>
    <col min="8456" max="8456" width="16.140625" style="186" customWidth="1"/>
    <col min="8457" max="8457" width="10.85546875" style="186" customWidth="1"/>
    <col min="8458" max="8458" width="18.85546875" style="186" customWidth="1"/>
    <col min="8459" max="8459" width="6.85546875" style="186" customWidth="1"/>
    <col min="8460" max="8462" width="5.85546875" style="186" customWidth="1"/>
    <col min="8463" max="8463" width="7.7109375" style="186" customWidth="1"/>
    <col min="8464" max="8464" width="1.42578125" style="186" customWidth="1"/>
    <col min="8465" max="8468" width="6.140625" style="186" customWidth="1"/>
    <col min="8469" max="8469" width="6.42578125" style="186" customWidth="1"/>
    <col min="8470" max="8470" width="57.140625" style="186" customWidth="1"/>
    <col min="8471" max="8471" width="21.42578125" style="186" customWidth="1"/>
    <col min="8472" max="8472" width="19.7109375" style="186" customWidth="1"/>
    <col min="8473" max="8704" width="11.42578125" style="186"/>
    <col min="8705" max="8705" width="32" style="186" customWidth="1"/>
    <col min="8706" max="8706" width="42" style="186" customWidth="1"/>
    <col min="8707" max="8707" width="5.42578125" style="186" customWidth="1"/>
    <col min="8708" max="8708" width="39.7109375" style="186" customWidth="1"/>
    <col min="8709" max="8709" width="15.5703125" style="186" customWidth="1"/>
    <col min="8710" max="8710" width="23.5703125" style="186" customWidth="1"/>
    <col min="8711" max="8711" width="21.140625" style="186" customWidth="1"/>
    <col min="8712" max="8712" width="16.140625" style="186" customWidth="1"/>
    <col min="8713" max="8713" width="10.85546875" style="186" customWidth="1"/>
    <col min="8714" max="8714" width="18.85546875" style="186" customWidth="1"/>
    <col min="8715" max="8715" width="6.85546875" style="186" customWidth="1"/>
    <col min="8716" max="8718" width="5.85546875" style="186" customWidth="1"/>
    <col min="8719" max="8719" width="7.7109375" style="186" customWidth="1"/>
    <col min="8720" max="8720" width="1.42578125" style="186" customWidth="1"/>
    <col min="8721" max="8724" width="6.140625" style="186" customWidth="1"/>
    <col min="8725" max="8725" width="6.42578125" style="186" customWidth="1"/>
    <col min="8726" max="8726" width="57.140625" style="186" customWidth="1"/>
    <col min="8727" max="8727" width="21.42578125" style="186" customWidth="1"/>
    <col min="8728" max="8728" width="19.7109375" style="186" customWidth="1"/>
    <col min="8729" max="8960" width="11.42578125" style="186"/>
    <col min="8961" max="8961" width="32" style="186" customWidth="1"/>
    <col min="8962" max="8962" width="42" style="186" customWidth="1"/>
    <col min="8963" max="8963" width="5.42578125" style="186" customWidth="1"/>
    <col min="8964" max="8964" width="39.7109375" style="186" customWidth="1"/>
    <col min="8965" max="8965" width="15.5703125" style="186" customWidth="1"/>
    <col min="8966" max="8966" width="23.5703125" style="186" customWidth="1"/>
    <col min="8967" max="8967" width="21.140625" style="186" customWidth="1"/>
    <col min="8968" max="8968" width="16.140625" style="186" customWidth="1"/>
    <col min="8969" max="8969" width="10.85546875" style="186" customWidth="1"/>
    <col min="8970" max="8970" width="18.85546875" style="186" customWidth="1"/>
    <col min="8971" max="8971" width="6.85546875" style="186" customWidth="1"/>
    <col min="8972" max="8974" width="5.85546875" style="186" customWidth="1"/>
    <col min="8975" max="8975" width="7.7109375" style="186" customWidth="1"/>
    <col min="8976" max="8976" width="1.42578125" style="186" customWidth="1"/>
    <col min="8977" max="8980" width="6.140625" style="186" customWidth="1"/>
    <col min="8981" max="8981" width="6.42578125" style="186" customWidth="1"/>
    <col min="8982" max="8982" width="57.140625" style="186" customWidth="1"/>
    <col min="8983" max="8983" width="21.42578125" style="186" customWidth="1"/>
    <col min="8984" max="8984" width="19.7109375" style="186" customWidth="1"/>
    <col min="8985" max="9216" width="11.42578125" style="186"/>
    <col min="9217" max="9217" width="32" style="186" customWidth="1"/>
    <col min="9218" max="9218" width="42" style="186" customWidth="1"/>
    <col min="9219" max="9219" width="5.42578125" style="186" customWidth="1"/>
    <col min="9220" max="9220" width="39.7109375" style="186" customWidth="1"/>
    <col min="9221" max="9221" width="15.5703125" style="186" customWidth="1"/>
    <col min="9222" max="9222" width="23.5703125" style="186" customWidth="1"/>
    <col min="9223" max="9223" width="21.140625" style="186" customWidth="1"/>
    <col min="9224" max="9224" width="16.140625" style="186" customWidth="1"/>
    <col min="9225" max="9225" width="10.85546875" style="186" customWidth="1"/>
    <col min="9226" max="9226" width="18.85546875" style="186" customWidth="1"/>
    <col min="9227" max="9227" width="6.85546875" style="186" customWidth="1"/>
    <col min="9228" max="9230" width="5.85546875" style="186" customWidth="1"/>
    <col min="9231" max="9231" width="7.7109375" style="186" customWidth="1"/>
    <col min="9232" max="9232" width="1.42578125" style="186" customWidth="1"/>
    <col min="9233" max="9236" width="6.140625" style="186" customWidth="1"/>
    <col min="9237" max="9237" width="6.42578125" style="186" customWidth="1"/>
    <col min="9238" max="9238" width="57.140625" style="186" customWidth="1"/>
    <col min="9239" max="9239" width="21.42578125" style="186" customWidth="1"/>
    <col min="9240" max="9240" width="19.7109375" style="186" customWidth="1"/>
    <col min="9241" max="9472" width="11.42578125" style="186"/>
    <col min="9473" max="9473" width="32" style="186" customWidth="1"/>
    <col min="9474" max="9474" width="42" style="186" customWidth="1"/>
    <col min="9475" max="9475" width="5.42578125" style="186" customWidth="1"/>
    <col min="9476" max="9476" width="39.7109375" style="186" customWidth="1"/>
    <col min="9477" max="9477" width="15.5703125" style="186" customWidth="1"/>
    <col min="9478" max="9478" width="23.5703125" style="186" customWidth="1"/>
    <col min="9479" max="9479" width="21.140625" style="186" customWidth="1"/>
    <col min="9480" max="9480" width="16.140625" style="186" customWidth="1"/>
    <col min="9481" max="9481" width="10.85546875" style="186" customWidth="1"/>
    <col min="9482" max="9482" width="18.85546875" style="186" customWidth="1"/>
    <col min="9483" max="9483" width="6.85546875" style="186" customWidth="1"/>
    <col min="9484" max="9486" width="5.85546875" style="186" customWidth="1"/>
    <col min="9487" max="9487" width="7.7109375" style="186" customWidth="1"/>
    <col min="9488" max="9488" width="1.42578125" style="186" customWidth="1"/>
    <col min="9489" max="9492" width="6.140625" style="186" customWidth="1"/>
    <col min="9493" max="9493" width="6.42578125" style="186" customWidth="1"/>
    <col min="9494" max="9494" width="57.140625" style="186" customWidth="1"/>
    <col min="9495" max="9495" width="21.42578125" style="186" customWidth="1"/>
    <col min="9496" max="9496" width="19.7109375" style="186" customWidth="1"/>
    <col min="9497" max="9728" width="11.42578125" style="186"/>
    <col min="9729" max="9729" width="32" style="186" customWidth="1"/>
    <col min="9730" max="9730" width="42" style="186" customWidth="1"/>
    <col min="9731" max="9731" width="5.42578125" style="186" customWidth="1"/>
    <col min="9732" max="9732" width="39.7109375" style="186" customWidth="1"/>
    <col min="9733" max="9733" width="15.5703125" style="186" customWidth="1"/>
    <col min="9734" max="9734" width="23.5703125" style="186" customWidth="1"/>
    <col min="9735" max="9735" width="21.140625" style="186" customWidth="1"/>
    <col min="9736" max="9736" width="16.140625" style="186" customWidth="1"/>
    <col min="9737" max="9737" width="10.85546875" style="186" customWidth="1"/>
    <col min="9738" max="9738" width="18.85546875" style="186" customWidth="1"/>
    <col min="9739" max="9739" width="6.85546875" style="186" customWidth="1"/>
    <col min="9740" max="9742" width="5.85546875" style="186" customWidth="1"/>
    <col min="9743" max="9743" width="7.7109375" style="186" customWidth="1"/>
    <col min="9744" max="9744" width="1.42578125" style="186" customWidth="1"/>
    <col min="9745" max="9748" width="6.140625" style="186" customWidth="1"/>
    <col min="9749" max="9749" width="6.42578125" style="186" customWidth="1"/>
    <col min="9750" max="9750" width="57.140625" style="186" customWidth="1"/>
    <col min="9751" max="9751" width="21.42578125" style="186" customWidth="1"/>
    <col min="9752" max="9752" width="19.7109375" style="186" customWidth="1"/>
    <col min="9753" max="9984" width="11.42578125" style="186"/>
    <col min="9985" max="9985" width="32" style="186" customWidth="1"/>
    <col min="9986" max="9986" width="42" style="186" customWidth="1"/>
    <col min="9987" max="9987" width="5.42578125" style="186" customWidth="1"/>
    <col min="9988" max="9988" width="39.7109375" style="186" customWidth="1"/>
    <col min="9989" max="9989" width="15.5703125" style="186" customWidth="1"/>
    <col min="9990" max="9990" width="23.5703125" style="186" customWidth="1"/>
    <col min="9991" max="9991" width="21.140625" style="186" customWidth="1"/>
    <col min="9992" max="9992" width="16.140625" style="186" customWidth="1"/>
    <col min="9993" max="9993" width="10.85546875" style="186" customWidth="1"/>
    <col min="9994" max="9994" width="18.85546875" style="186" customWidth="1"/>
    <col min="9995" max="9995" width="6.85546875" style="186" customWidth="1"/>
    <col min="9996" max="9998" width="5.85546875" style="186" customWidth="1"/>
    <col min="9999" max="9999" width="7.7109375" style="186" customWidth="1"/>
    <col min="10000" max="10000" width="1.42578125" style="186" customWidth="1"/>
    <col min="10001" max="10004" width="6.140625" style="186" customWidth="1"/>
    <col min="10005" max="10005" width="6.42578125" style="186" customWidth="1"/>
    <col min="10006" max="10006" width="57.140625" style="186" customWidth="1"/>
    <col min="10007" max="10007" width="21.42578125" style="186" customWidth="1"/>
    <col min="10008" max="10008" width="19.7109375" style="186" customWidth="1"/>
    <col min="10009" max="10240" width="11.42578125" style="186"/>
    <col min="10241" max="10241" width="32" style="186" customWidth="1"/>
    <col min="10242" max="10242" width="42" style="186" customWidth="1"/>
    <col min="10243" max="10243" width="5.42578125" style="186" customWidth="1"/>
    <col min="10244" max="10244" width="39.7109375" style="186" customWidth="1"/>
    <col min="10245" max="10245" width="15.5703125" style="186" customWidth="1"/>
    <col min="10246" max="10246" width="23.5703125" style="186" customWidth="1"/>
    <col min="10247" max="10247" width="21.140625" style="186" customWidth="1"/>
    <col min="10248" max="10248" width="16.140625" style="186" customWidth="1"/>
    <col min="10249" max="10249" width="10.85546875" style="186" customWidth="1"/>
    <col min="10250" max="10250" width="18.85546875" style="186" customWidth="1"/>
    <col min="10251" max="10251" width="6.85546875" style="186" customWidth="1"/>
    <col min="10252" max="10254" width="5.85546875" style="186" customWidth="1"/>
    <col min="10255" max="10255" width="7.7109375" style="186" customWidth="1"/>
    <col min="10256" max="10256" width="1.42578125" style="186" customWidth="1"/>
    <col min="10257" max="10260" width="6.140625" style="186" customWidth="1"/>
    <col min="10261" max="10261" width="6.42578125" style="186" customWidth="1"/>
    <col min="10262" max="10262" width="57.140625" style="186" customWidth="1"/>
    <col min="10263" max="10263" width="21.42578125" style="186" customWidth="1"/>
    <col min="10264" max="10264" width="19.7109375" style="186" customWidth="1"/>
    <col min="10265" max="10496" width="11.42578125" style="186"/>
    <col min="10497" max="10497" width="32" style="186" customWidth="1"/>
    <col min="10498" max="10498" width="42" style="186" customWidth="1"/>
    <col min="10499" max="10499" width="5.42578125" style="186" customWidth="1"/>
    <col min="10500" max="10500" width="39.7109375" style="186" customWidth="1"/>
    <col min="10501" max="10501" width="15.5703125" style="186" customWidth="1"/>
    <col min="10502" max="10502" width="23.5703125" style="186" customWidth="1"/>
    <col min="10503" max="10503" width="21.140625" style="186" customWidth="1"/>
    <col min="10504" max="10504" width="16.140625" style="186" customWidth="1"/>
    <col min="10505" max="10505" width="10.85546875" style="186" customWidth="1"/>
    <col min="10506" max="10506" width="18.85546875" style="186" customWidth="1"/>
    <col min="10507" max="10507" width="6.85546875" style="186" customWidth="1"/>
    <col min="10508" max="10510" width="5.85546875" style="186" customWidth="1"/>
    <col min="10511" max="10511" width="7.7109375" style="186" customWidth="1"/>
    <col min="10512" max="10512" width="1.42578125" style="186" customWidth="1"/>
    <col min="10513" max="10516" width="6.140625" style="186" customWidth="1"/>
    <col min="10517" max="10517" width="6.42578125" style="186" customWidth="1"/>
    <col min="10518" max="10518" width="57.140625" style="186" customWidth="1"/>
    <col min="10519" max="10519" width="21.42578125" style="186" customWidth="1"/>
    <col min="10520" max="10520" width="19.7109375" style="186" customWidth="1"/>
    <col min="10521" max="10752" width="11.42578125" style="186"/>
    <col min="10753" max="10753" width="32" style="186" customWidth="1"/>
    <col min="10754" max="10754" width="42" style="186" customWidth="1"/>
    <col min="10755" max="10755" width="5.42578125" style="186" customWidth="1"/>
    <col min="10756" max="10756" width="39.7109375" style="186" customWidth="1"/>
    <col min="10757" max="10757" width="15.5703125" style="186" customWidth="1"/>
    <col min="10758" max="10758" width="23.5703125" style="186" customWidth="1"/>
    <col min="10759" max="10759" width="21.140625" style="186" customWidth="1"/>
    <col min="10760" max="10760" width="16.140625" style="186" customWidth="1"/>
    <col min="10761" max="10761" width="10.85546875" style="186" customWidth="1"/>
    <col min="10762" max="10762" width="18.85546875" style="186" customWidth="1"/>
    <col min="10763" max="10763" width="6.85546875" style="186" customWidth="1"/>
    <col min="10764" max="10766" width="5.85546875" style="186" customWidth="1"/>
    <col min="10767" max="10767" width="7.7109375" style="186" customWidth="1"/>
    <col min="10768" max="10768" width="1.42578125" style="186" customWidth="1"/>
    <col min="10769" max="10772" width="6.140625" style="186" customWidth="1"/>
    <col min="10773" max="10773" width="6.42578125" style="186" customWidth="1"/>
    <col min="10774" max="10774" width="57.140625" style="186" customWidth="1"/>
    <col min="10775" max="10775" width="21.42578125" style="186" customWidth="1"/>
    <col min="10776" max="10776" width="19.7109375" style="186" customWidth="1"/>
    <col min="10777" max="11008" width="11.42578125" style="186"/>
    <col min="11009" max="11009" width="32" style="186" customWidth="1"/>
    <col min="11010" max="11010" width="42" style="186" customWidth="1"/>
    <col min="11011" max="11011" width="5.42578125" style="186" customWidth="1"/>
    <col min="11012" max="11012" width="39.7109375" style="186" customWidth="1"/>
    <col min="11013" max="11013" width="15.5703125" style="186" customWidth="1"/>
    <col min="11014" max="11014" width="23.5703125" style="186" customWidth="1"/>
    <col min="11015" max="11015" width="21.140625" style="186" customWidth="1"/>
    <col min="11016" max="11016" width="16.140625" style="186" customWidth="1"/>
    <col min="11017" max="11017" width="10.85546875" style="186" customWidth="1"/>
    <col min="11018" max="11018" width="18.85546875" style="186" customWidth="1"/>
    <col min="11019" max="11019" width="6.85546875" style="186" customWidth="1"/>
    <col min="11020" max="11022" width="5.85546875" style="186" customWidth="1"/>
    <col min="11023" max="11023" width="7.7109375" style="186" customWidth="1"/>
    <col min="11024" max="11024" width="1.42578125" style="186" customWidth="1"/>
    <col min="11025" max="11028" width="6.140625" style="186" customWidth="1"/>
    <col min="11029" max="11029" width="6.42578125" style="186" customWidth="1"/>
    <col min="11030" max="11030" width="57.140625" style="186" customWidth="1"/>
    <col min="11031" max="11031" width="21.42578125" style="186" customWidth="1"/>
    <col min="11032" max="11032" width="19.7109375" style="186" customWidth="1"/>
    <col min="11033" max="11264" width="11.42578125" style="186"/>
    <col min="11265" max="11265" width="32" style="186" customWidth="1"/>
    <col min="11266" max="11266" width="42" style="186" customWidth="1"/>
    <col min="11267" max="11267" width="5.42578125" style="186" customWidth="1"/>
    <col min="11268" max="11268" width="39.7109375" style="186" customWidth="1"/>
    <col min="11269" max="11269" width="15.5703125" style="186" customWidth="1"/>
    <col min="11270" max="11270" width="23.5703125" style="186" customWidth="1"/>
    <col min="11271" max="11271" width="21.140625" style="186" customWidth="1"/>
    <col min="11272" max="11272" width="16.140625" style="186" customWidth="1"/>
    <col min="11273" max="11273" width="10.85546875" style="186" customWidth="1"/>
    <col min="11274" max="11274" width="18.85546875" style="186" customWidth="1"/>
    <col min="11275" max="11275" width="6.85546875" style="186" customWidth="1"/>
    <col min="11276" max="11278" width="5.85546875" style="186" customWidth="1"/>
    <col min="11279" max="11279" width="7.7109375" style="186" customWidth="1"/>
    <col min="11280" max="11280" width="1.42578125" style="186" customWidth="1"/>
    <col min="11281" max="11284" width="6.140625" style="186" customWidth="1"/>
    <col min="11285" max="11285" width="6.42578125" style="186" customWidth="1"/>
    <col min="11286" max="11286" width="57.140625" style="186" customWidth="1"/>
    <col min="11287" max="11287" width="21.42578125" style="186" customWidth="1"/>
    <col min="11288" max="11288" width="19.7109375" style="186" customWidth="1"/>
    <col min="11289" max="11520" width="11.42578125" style="186"/>
    <col min="11521" max="11521" width="32" style="186" customWidth="1"/>
    <col min="11522" max="11522" width="42" style="186" customWidth="1"/>
    <col min="11523" max="11523" width="5.42578125" style="186" customWidth="1"/>
    <col min="11524" max="11524" width="39.7109375" style="186" customWidth="1"/>
    <col min="11525" max="11525" width="15.5703125" style="186" customWidth="1"/>
    <col min="11526" max="11526" width="23.5703125" style="186" customWidth="1"/>
    <col min="11527" max="11527" width="21.140625" style="186" customWidth="1"/>
    <col min="11528" max="11528" width="16.140625" style="186" customWidth="1"/>
    <col min="11529" max="11529" width="10.85546875" style="186" customWidth="1"/>
    <col min="11530" max="11530" width="18.85546875" style="186" customWidth="1"/>
    <col min="11531" max="11531" width="6.85546875" style="186" customWidth="1"/>
    <col min="11532" max="11534" width="5.85546875" style="186" customWidth="1"/>
    <col min="11535" max="11535" width="7.7109375" style="186" customWidth="1"/>
    <col min="11536" max="11536" width="1.42578125" style="186" customWidth="1"/>
    <col min="11537" max="11540" width="6.140625" style="186" customWidth="1"/>
    <col min="11541" max="11541" width="6.42578125" style="186" customWidth="1"/>
    <col min="11542" max="11542" width="57.140625" style="186" customWidth="1"/>
    <col min="11543" max="11543" width="21.42578125" style="186" customWidth="1"/>
    <col min="11544" max="11544" width="19.7109375" style="186" customWidth="1"/>
    <col min="11545" max="11776" width="11.42578125" style="186"/>
    <col min="11777" max="11777" width="32" style="186" customWidth="1"/>
    <col min="11778" max="11778" width="42" style="186" customWidth="1"/>
    <col min="11779" max="11779" width="5.42578125" style="186" customWidth="1"/>
    <col min="11780" max="11780" width="39.7109375" style="186" customWidth="1"/>
    <col min="11781" max="11781" width="15.5703125" style="186" customWidth="1"/>
    <col min="11782" max="11782" width="23.5703125" style="186" customWidth="1"/>
    <col min="11783" max="11783" width="21.140625" style="186" customWidth="1"/>
    <col min="11784" max="11784" width="16.140625" style="186" customWidth="1"/>
    <col min="11785" max="11785" width="10.85546875" style="186" customWidth="1"/>
    <col min="11786" max="11786" width="18.85546875" style="186" customWidth="1"/>
    <col min="11787" max="11787" width="6.85546875" style="186" customWidth="1"/>
    <col min="11788" max="11790" width="5.85546875" style="186" customWidth="1"/>
    <col min="11791" max="11791" width="7.7109375" style="186" customWidth="1"/>
    <col min="11792" max="11792" width="1.42578125" style="186" customWidth="1"/>
    <col min="11793" max="11796" width="6.140625" style="186" customWidth="1"/>
    <col min="11797" max="11797" width="6.42578125" style="186" customWidth="1"/>
    <col min="11798" max="11798" width="57.140625" style="186" customWidth="1"/>
    <col min="11799" max="11799" width="21.42578125" style="186" customWidth="1"/>
    <col min="11800" max="11800" width="19.7109375" style="186" customWidth="1"/>
    <col min="11801" max="12032" width="11.42578125" style="186"/>
    <col min="12033" max="12033" width="32" style="186" customWidth="1"/>
    <col min="12034" max="12034" width="42" style="186" customWidth="1"/>
    <col min="12035" max="12035" width="5.42578125" style="186" customWidth="1"/>
    <col min="12036" max="12036" width="39.7109375" style="186" customWidth="1"/>
    <col min="12037" max="12037" width="15.5703125" style="186" customWidth="1"/>
    <col min="12038" max="12038" width="23.5703125" style="186" customWidth="1"/>
    <col min="12039" max="12039" width="21.140625" style="186" customWidth="1"/>
    <col min="12040" max="12040" width="16.140625" style="186" customWidth="1"/>
    <col min="12041" max="12041" width="10.85546875" style="186" customWidth="1"/>
    <col min="12042" max="12042" width="18.85546875" style="186" customWidth="1"/>
    <col min="12043" max="12043" width="6.85546875" style="186" customWidth="1"/>
    <col min="12044" max="12046" width="5.85546875" style="186" customWidth="1"/>
    <col min="12047" max="12047" width="7.7109375" style="186" customWidth="1"/>
    <col min="12048" max="12048" width="1.42578125" style="186" customWidth="1"/>
    <col min="12049" max="12052" width="6.140625" style="186" customWidth="1"/>
    <col min="12053" max="12053" width="6.42578125" style="186" customWidth="1"/>
    <col min="12054" max="12054" width="57.140625" style="186" customWidth="1"/>
    <col min="12055" max="12055" width="21.42578125" style="186" customWidth="1"/>
    <col min="12056" max="12056" width="19.7109375" style="186" customWidth="1"/>
    <col min="12057" max="12288" width="11.42578125" style="186"/>
    <col min="12289" max="12289" width="32" style="186" customWidth="1"/>
    <col min="12290" max="12290" width="42" style="186" customWidth="1"/>
    <col min="12291" max="12291" width="5.42578125" style="186" customWidth="1"/>
    <col min="12292" max="12292" width="39.7109375" style="186" customWidth="1"/>
    <col min="12293" max="12293" width="15.5703125" style="186" customWidth="1"/>
    <col min="12294" max="12294" width="23.5703125" style="186" customWidth="1"/>
    <col min="12295" max="12295" width="21.140625" style="186" customWidth="1"/>
    <col min="12296" max="12296" width="16.140625" style="186" customWidth="1"/>
    <col min="12297" max="12297" width="10.85546875" style="186" customWidth="1"/>
    <col min="12298" max="12298" width="18.85546875" style="186" customWidth="1"/>
    <col min="12299" max="12299" width="6.85546875" style="186" customWidth="1"/>
    <col min="12300" max="12302" width="5.85546875" style="186" customWidth="1"/>
    <col min="12303" max="12303" width="7.7109375" style="186" customWidth="1"/>
    <col min="12304" max="12304" width="1.42578125" style="186" customWidth="1"/>
    <col min="12305" max="12308" width="6.140625" style="186" customWidth="1"/>
    <col min="12309" max="12309" width="6.42578125" style="186" customWidth="1"/>
    <col min="12310" max="12310" width="57.140625" style="186" customWidth="1"/>
    <col min="12311" max="12311" width="21.42578125" style="186" customWidth="1"/>
    <col min="12312" max="12312" width="19.7109375" style="186" customWidth="1"/>
    <col min="12313" max="12544" width="11.42578125" style="186"/>
    <col min="12545" max="12545" width="32" style="186" customWidth="1"/>
    <col min="12546" max="12546" width="42" style="186" customWidth="1"/>
    <col min="12547" max="12547" width="5.42578125" style="186" customWidth="1"/>
    <col min="12548" max="12548" width="39.7109375" style="186" customWidth="1"/>
    <col min="12549" max="12549" width="15.5703125" style="186" customWidth="1"/>
    <col min="12550" max="12550" width="23.5703125" style="186" customWidth="1"/>
    <col min="12551" max="12551" width="21.140625" style="186" customWidth="1"/>
    <col min="12552" max="12552" width="16.140625" style="186" customWidth="1"/>
    <col min="12553" max="12553" width="10.85546875" style="186" customWidth="1"/>
    <col min="12554" max="12554" width="18.85546875" style="186" customWidth="1"/>
    <col min="12555" max="12555" width="6.85546875" style="186" customWidth="1"/>
    <col min="12556" max="12558" width="5.85546875" style="186" customWidth="1"/>
    <col min="12559" max="12559" width="7.7109375" style="186" customWidth="1"/>
    <col min="12560" max="12560" width="1.42578125" style="186" customWidth="1"/>
    <col min="12561" max="12564" width="6.140625" style="186" customWidth="1"/>
    <col min="12565" max="12565" width="6.42578125" style="186" customWidth="1"/>
    <col min="12566" max="12566" width="57.140625" style="186" customWidth="1"/>
    <col min="12567" max="12567" width="21.42578125" style="186" customWidth="1"/>
    <col min="12568" max="12568" width="19.7109375" style="186" customWidth="1"/>
    <col min="12569" max="12800" width="11.42578125" style="186"/>
    <col min="12801" max="12801" width="32" style="186" customWidth="1"/>
    <col min="12802" max="12802" width="42" style="186" customWidth="1"/>
    <col min="12803" max="12803" width="5.42578125" style="186" customWidth="1"/>
    <col min="12804" max="12804" width="39.7109375" style="186" customWidth="1"/>
    <col min="12805" max="12805" width="15.5703125" style="186" customWidth="1"/>
    <col min="12806" max="12806" width="23.5703125" style="186" customWidth="1"/>
    <col min="12807" max="12807" width="21.140625" style="186" customWidth="1"/>
    <col min="12808" max="12808" width="16.140625" style="186" customWidth="1"/>
    <col min="12809" max="12809" width="10.85546875" style="186" customWidth="1"/>
    <col min="12810" max="12810" width="18.85546875" style="186" customWidth="1"/>
    <col min="12811" max="12811" width="6.85546875" style="186" customWidth="1"/>
    <col min="12812" max="12814" width="5.85546875" style="186" customWidth="1"/>
    <col min="12815" max="12815" width="7.7109375" style="186" customWidth="1"/>
    <col min="12816" max="12816" width="1.42578125" style="186" customWidth="1"/>
    <col min="12817" max="12820" width="6.140625" style="186" customWidth="1"/>
    <col min="12821" max="12821" width="6.42578125" style="186" customWidth="1"/>
    <col min="12822" max="12822" width="57.140625" style="186" customWidth="1"/>
    <col min="12823" max="12823" width="21.42578125" style="186" customWidth="1"/>
    <col min="12824" max="12824" width="19.7109375" style="186" customWidth="1"/>
    <col min="12825" max="13056" width="11.42578125" style="186"/>
    <col min="13057" max="13057" width="32" style="186" customWidth="1"/>
    <col min="13058" max="13058" width="42" style="186" customWidth="1"/>
    <col min="13059" max="13059" width="5.42578125" style="186" customWidth="1"/>
    <col min="13060" max="13060" width="39.7109375" style="186" customWidth="1"/>
    <col min="13061" max="13061" width="15.5703125" style="186" customWidth="1"/>
    <col min="13062" max="13062" width="23.5703125" style="186" customWidth="1"/>
    <col min="13063" max="13063" width="21.140625" style="186" customWidth="1"/>
    <col min="13064" max="13064" width="16.140625" style="186" customWidth="1"/>
    <col min="13065" max="13065" width="10.85546875" style="186" customWidth="1"/>
    <col min="13066" max="13066" width="18.85546875" style="186" customWidth="1"/>
    <col min="13067" max="13067" width="6.85546875" style="186" customWidth="1"/>
    <col min="13068" max="13070" width="5.85546875" style="186" customWidth="1"/>
    <col min="13071" max="13071" width="7.7109375" style="186" customWidth="1"/>
    <col min="13072" max="13072" width="1.42578125" style="186" customWidth="1"/>
    <col min="13073" max="13076" width="6.140625" style="186" customWidth="1"/>
    <col min="13077" max="13077" width="6.42578125" style="186" customWidth="1"/>
    <col min="13078" max="13078" width="57.140625" style="186" customWidth="1"/>
    <col min="13079" max="13079" width="21.42578125" style="186" customWidth="1"/>
    <col min="13080" max="13080" width="19.7109375" style="186" customWidth="1"/>
    <col min="13081" max="13312" width="11.42578125" style="186"/>
    <col min="13313" max="13313" width="32" style="186" customWidth="1"/>
    <col min="13314" max="13314" width="42" style="186" customWidth="1"/>
    <col min="13315" max="13315" width="5.42578125" style="186" customWidth="1"/>
    <col min="13316" max="13316" width="39.7109375" style="186" customWidth="1"/>
    <col min="13317" max="13317" width="15.5703125" style="186" customWidth="1"/>
    <col min="13318" max="13318" width="23.5703125" style="186" customWidth="1"/>
    <col min="13319" max="13319" width="21.140625" style="186" customWidth="1"/>
    <col min="13320" max="13320" width="16.140625" style="186" customWidth="1"/>
    <col min="13321" max="13321" width="10.85546875" style="186" customWidth="1"/>
    <col min="13322" max="13322" width="18.85546875" style="186" customWidth="1"/>
    <col min="13323" max="13323" width="6.85546875" style="186" customWidth="1"/>
    <col min="13324" max="13326" width="5.85546875" style="186" customWidth="1"/>
    <col min="13327" max="13327" width="7.7109375" style="186" customWidth="1"/>
    <col min="13328" max="13328" width="1.42578125" style="186" customWidth="1"/>
    <col min="13329" max="13332" width="6.140625" style="186" customWidth="1"/>
    <col min="13333" max="13333" width="6.42578125" style="186" customWidth="1"/>
    <col min="13334" max="13334" width="57.140625" style="186" customWidth="1"/>
    <col min="13335" max="13335" width="21.42578125" style="186" customWidth="1"/>
    <col min="13336" max="13336" width="19.7109375" style="186" customWidth="1"/>
    <col min="13337" max="13568" width="11.42578125" style="186"/>
    <col min="13569" max="13569" width="32" style="186" customWidth="1"/>
    <col min="13570" max="13570" width="42" style="186" customWidth="1"/>
    <col min="13571" max="13571" width="5.42578125" style="186" customWidth="1"/>
    <col min="13572" max="13572" width="39.7109375" style="186" customWidth="1"/>
    <col min="13573" max="13573" width="15.5703125" style="186" customWidth="1"/>
    <col min="13574" max="13574" width="23.5703125" style="186" customWidth="1"/>
    <col min="13575" max="13575" width="21.140625" style="186" customWidth="1"/>
    <col min="13576" max="13576" width="16.140625" style="186" customWidth="1"/>
    <col min="13577" max="13577" width="10.85546875" style="186" customWidth="1"/>
    <col min="13578" max="13578" width="18.85546875" style="186" customWidth="1"/>
    <col min="13579" max="13579" width="6.85546875" style="186" customWidth="1"/>
    <col min="13580" max="13582" width="5.85546875" style="186" customWidth="1"/>
    <col min="13583" max="13583" width="7.7109375" style="186" customWidth="1"/>
    <col min="13584" max="13584" width="1.42578125" style="186" customWidth="1"/>
    <col min="13585" max="13588" width="6.140625" style="186" customWidth="1"/>
    <col min="13589" max="13589" width="6.42578125" style="186" customWidth="1"/>
    <col min="13590" max="13590" width="57.140625" style="186" customWidth="1"/>
    <col min="13591" max="13591" width="21.42578125" style="186" customWidth="1"/>
    <col min="13592" max="13592" width="19.7109375" style="186" customWidth="1"/>
    <col min="13593" max="13824" width="11.42578125" style="186"/>
    <col min="13825" max="13825" width="32" style="186" customWidth="1"/>
    <col min="13826" max="13826" width="42" style="186" customWidth="1"/>
    <col min="13827" max="13827" width="5.42578125" style="186" customWidth="1"/>
    <col min="13828" max="13828" width="39.7109375" style="186" customWidth="1"/>
    <col min="13829" max="13829" width="15.5703125" style="186" customWidth="1"/>
    <col min="13830" max="13830" width="23.5703125" style="186" customWidth="1"/>
    <col min="13831" max="13831" width="21.140625" style="186" customWidth="1"/>
    <col min="13832" max="13832" width="16.140625" style="186" customWidth="1"/>
    <col min="13833" max="13833" width="10.85546875" style="186" customWidth="1"/>
    <col min="13834" max="13834" width="18.85546875" style="186" customWidth="1"/>
    <col min="13835" max="13835" width="6.85546875" style="186" customWidth="1"/>
    <col min="13836" max="13838" width="5.85546875" style="186" customWidth="1"/>
    <col min="13839" max="13839" width="7.7109375" style="186" customWidth="1"/>
    <col min="13840" max="13840" width="1.42578125" style="186" customWidth="1"/>
    <col min="13841" max="13844" width="6.140625" style="186" customWidth="1"/>
    <col min="13845" max="13845" width="6.42578125" style="186" customWidth="1"/>
    <col min="13846" max="13846" width="57.140625" style="186" customWidth="1"/>
    <col min="13847" max="13847" width="21.42578125" style="186" customWidth="1"/>
    <col min="13848" max="13848" width="19.7109375" style="186" customWidth="1"/>
    <col min="13849" max="14080" width="11.42578125" style="186"/>
    <col min="14081" max="14081" width="32" style="186" customWidth="1"/>
    <col min="14082" max="14082" width="42" style="186" customWidth="1"/>
    <col min="14083" max="14083" width="5.42578125" style="186" customWidth="1"/>
    <col min="14084" max="14084" width="39.7109375" style="186" customWidth="1"/>
    <col min="14085" max="14085" width="15.5703125" style="186" customWidth="1"/>
    <col min="14086" max="14086" width="23.5703125" style="186" customWidth="1"/>
    <col min="14087" max="14087" width="21.140625" style="186" customWidth="1"/>
    <col min="14088" max="14088" width="16.140625" style="186" customWidth="1"/>
    <col min="14089" max="14089" width="10.85546875" style="186" customWidth="1"/>
    <col min="14090" max="14090" width="18.85546875" style="186" customWidth="1"/>
    <col min="14091" max="14091" width="6.85546875" style="186" customWidth="1"/>
    <col min="14092" max="14094" width="5.85546875" style="186" customWidth="1"/>
    <col min="14095" max="14095" width="7.7109375" style="186" customWidth="1"/>
    <col min="14096" max="14096" width="1.42578125" style="186" customWidth="1"/>
    <col min="14097" max="14100" width="6.140625" style="186" customWidth="1"/>
    <col min="14101" max="14101" width="6.42578125" style="186" customWidth="1"/>
    <col min="14102" max="14102" width="57.140625" style="186" customWidth="1"/>
    <col min="14103" max="14103" width="21.42578125" style="186" customWidth="1"/>
    <col min="14104" max="14104" width="19.7109375" style="186" customWidth="1"/>
    <col min="14105" max="14336" width="11.42578125" style="186"/>
    <col min="14337" max="14337" width="32" style="186" customWidth="1"/>
    <col min="14338" max="14338" width="42" style="186" customWidth="1"/>
    <col min="14339" max="14339" width="5.42578125" style="186" customWidth="1"/>
    <col min="14340" max="14340" width="39.7109375" style="186" customWidth="1"/>
    <col min="14341" max="14341" width="15.5703125" style="186" customWidth="1"/>
    <col min="14342" max="14342" width="23.5703125" style="186" customWidth="1"/>
    <col min="14343" max="14343" width="21.140625" style="186" customWidth="1"/>
    <col min="14344" max="14344" width="16.140625" style="186" customWidth="1"/>
    <col min="14345" max="14345" width="10.85546875" style="186" customWidth="1"/>
    <col min="14346" max="14346" width="18.85546875" style="186" customWidth="1"/>
    <col min="14347" max="14347" width="6.85546875" style="186" customWidth="1"/>
    <col min="14348" max="14350" width="5.85546875" style="186" customWidth="1"/>
    <col min="14351" max="14351" width="7.7109375" style="186" customWidth="1"/>
    <col min="14352" max="14352" width="1.42578125" style="186" customWidth="1"/>
    <col min="14353" max="14356" width="6.140625" style="186" customWidth="1"/>
    <col min="14357" max="14357" width="6.42578125" style="186" customWidth="1"/>
    <col min="14358" max="14358" width="57.140625" style="186" customWidth="1"/>
    <col min="14359" max="14359" width="21.42578125" style="186" customWidth="1"/>
    <col min="14360" max="14360" width="19.7109375" style="186" customWidth="1"/>
    <col min="14361" max="14592" width="11.42578125" style="186"/>
    <col min="14593" max="14593" width="32" style="186" customWidth="1"/>
    <col min="14594" max="14594" width="42" style="186" customWidth="1"/>
    <col min="14595" max="14595" width="5.42578125" style="186" customWidth="1"/>
    <col min="14596" max="14596" width="39.7109375" style="186" customWidth="1"/>
    <col min="14597" max="14597" width="15.5703125" style="186" customWidth="1"/>
    <col min="14598" max="14598" width="23.5703125" style="186" customWidth="1"/>
    <col min="14599" max="14599" width="21.140625" style="186" customWidth="1"/>
    <col min="14600" max="14600" width="16.140625" style="186" customWidth="1"/>
    <col min="14601" max="14601" width="10.85546875" style="186" customWidth="1"/>
    <col min="14602" max="14602" width="18.85546875" style="186" customWidth="1"/>
    <col min="14603" max="14603" width="6.85546875" style="186" customWidth="1"/>
    <col min="14604" max="14606" width="5.85546875" style="186" customWidth="1"/>
    <col min="14607" max="14607" width="7.7109375" style="186" customWidth="1"/>
    <col min="14608" max="14608" width="1.42578125" style="186" customWidth="1"/>
    <col min="14609" max="14612" width="6.140625" style="186" customWidth="1"/>
    <col min="14613" max="14613" width="6.42578125" style="186" customWidth="1"/>
    <col min="14614" max="14614" width="57.140625" style="186" customWidth="1"/>
    <col min="14615" max="14615" width="21.42578125" style="186" customWidth="1"/>
    <col min="14616" max="14616" width="19.7109375" style="186" customWidth="1"/>
    <col min="14617" max="14848" width="11.42578125" style="186"/>
    <col min="14849" max="14849" width="32" style="186" customWidth="1"/>
    <col min="14850" max="14850" width="42" style="186" customWidth="1"/>
    <col min="14851" max="14851" width="5.42578125" style="186" customWidth="1"/>
    <col min="14852" max="14852" width="39.7109375" style="186" customWidth="1"/>
    <col min="14853" max="14853" width="15.5703125" style="186" customWidth="1"/>
    <col min="14854" max="14854" width="23.5703125" style="186" customWidth="1"/>
    <col min="14855" max="14855" width="21.140625" style="186" customWidth="1"/>
    <col min="14856" max="14856" width="16.140625" style="186" customWidth="1"/>
    <col min="14857" max="14857" width="10.85546875" style="186" customWidth="1"/>
    <col min="14858" max="14858" width="18.85546875" style="186" customWidth="1"/>
    <col min="14859" max="14859" width="6.85546875" style="186" customWidth="1"/>
    <col min="14860" max="14862" width="5.85546875" style="186" customWidth="1"/>
    <col min="14863" max="14863" width="7.7109375" style="186" customWidth="1"/>
    <col min="14864" max="14864" width="1.42578125" style="186" customWidth="1"/>
    <col min="14865" max="14868" width="6.140625" style="186" customWidth="1"/>
    <col min="14869" max="14869" width="6.42578125" style="186" customWidth="1"/>
    <col min="14870" max="14870" width="57.140625" style="186" customWidth="1"/>
    <col min="14871" max="14871" width="21.42578125" style="186" customWidth="1"/>
    <col min="14872" max="14872" width="19.7109375" style="186" customWidth="1"/>
    <col min="14873" max="15104" width="11.42578125" style="186"/>
    <col min="15105" max="15105" width="32" style="186" customWidth="1"/>
    <col min="15106" max="15106" width="42" style="186" customWidth="1"/>
    <col min="15107" max="15107" width="5.42578125" style="186" customWidth="1"/>
    <col min="15108" max="15108" width="39.7109375" style="186" customWidth="1"/>
    <col min="15109" max="15109" width="15.5703125" style="186" customWidth="1"/>
    <col min="15110" max="15110" width="23.5703125" style="186" customWidth="1"/>
    <col min="15111" max="15111" width="21.140625" style="186" customWidth="1"/>
    <col min="15112" max="15112" width="16.140625" style="186" customWidth="1"/>
    <col min="15113" max="15113" width="10.85546875" style="186" customWidth="1"/>
    <col min="15114" max="15114" width="18.85546875" style="186" customWidth="1"/>
    <col min="15115" max="15115" width="6.85546875" style="186" customWidth="1"/>
    <col min="15116" max="15118" width="5.85546875" style="186" customWidth="1"/>
    <col min="15119" max="15119" width="7.7109375" style="186" customWidth="1"/>
    <col min="15120" max="15120" width="1.42578125" style="186" customWidth="1"/>
    <col min="15121" max="15124" width="6.140625" style="186" customWidth="1"/>
    <col min="15125" max="15125" width="6.42578125" style="186" customWidth="1"/>
    <col min="15126" max="15126" width="57.140625" style="186" customWidth="1"/>
    <col min="15127" max="15127" width="21.42578125" style="186" customWidth="1"/>
    <col min="15128" max="15128" width="19.7109375" style="186" customWidth="1"/>
    <col min="15129" max="15360" width="11.42578125" style="186"/>
    <col min="15361" max="15361" width="32" style="186" customWidth="1"/>
    <col min="15362" max="15362" width="42" style="186" customWidth="1"/>
    <col min="15363" max="15363" width="5.42578125" style="186" customWidth="1"/>
    <col min="15364" max="15364" width="39.7109375" style="186" customWidth="1"/>
    <col min="15365" max="15365" width="15.5703125" style="186" customWidth="1"/>
    <col min="15366" max="15366" width="23.5703125" style="186" customWidth="1"/>
    <col min="15367" max="15367" width="21.140625" style="186" customWidth="1"/>
    <col min="15368" max="15368" width="16.140625" style="186" customWidth="1"/>
    <col min="15369" max="15369" width="10.85546875" style="186" customWidth="1"/>
    <col min="15370" max="15370" width="18.85546875" style="186" customWidth="1"/>
    <col min="15371" max="15371" width="6.85546875" style="186" customWidth="1"/>
    <col min="15372" max="15374" width="5.85546875" style="186" customWidth="1"/>
    <col min="15375" max="15375" width="7.7109375" style="186" customWidth="1"/>
    <col min="15376" max="15376" width="1.42578125" style="186" customWidth="1"/>
    <col min="15377" max="15380" width="6.140625" style="186" customWidth="1"/>
    <col min="15381" max="15381" width="6.42578125" style="186" customWidth="1"/>
    <col min="15382" max="15382" width="57.140625" style="186" customWidth="1"/>
    <col min="15383" max="15383" width="21.42578125" style="186" customWidth="1"/>
    <col min="15384" max="15384" width="19.7109375" style="186" customWidth="1"/>
    <col min="15385" max="15616" width="11.42578125" style="186"/>
    <col min="15617" max="15617" width="32" style="186" customWidth="1"/>
    <col min="15618" max="15618" width="42" style="186" customWidth="1"/>
    <col min="15619" max="15619" width="5.42578125" style="186" customWidth="1"/>
    <col min="15620" max="15620" width="39.7109375" style="186" customWidth="1"/>
    <col min="15621" max="15621" width="15.5703125" style="186" customWidth="1"/>
    <col min="15622" max="15622" width="23.5703125" style="186" customWidth="1"/>
    <col min="15623" max="15623" width="21.140625" style="186" customWidth="1"/>
    <col min="15624" max="15624" width="16.140625" style="186" customWidth="1"/>
    <col min="15625" max="15625" width="10.85546875" style="186" customWidth="1"/>
    <col min="15626" max="15626" width="18.85546875" style="186" customWidth="1"/>
    <col min="15627" max="15627" width="6.85546875" style="186" customWidth="1"/>
    <col min="15628" max="15630" width="5.85546875" style="186" customWidth="1"/>
    <col min="15631" max="15631" width="7.7109375" style="186" customWidth="1"/>
    <col min="15632" max="15632" width="1.42578125" style="186" customWidth="1"/>
    <col min="15633" max="15636" width="6.140625" style="186" customWidth="1"/>
    <col min="15637" max="15637" width="6.42578125" style="186" customWidth="1"/>
    <col min="15638" max="15638" width="57.140625" style="186" customWidth="1"/>
    <col min="15639" max="15639" width="21.42578125" style="186" customWidth="1"/>
    <col min="15640" max="15640" width="19.7109375" style="186" customWidth="1"/>
    <col min="15641" max="15872" width="11.42578125" style="186"/>
    <col min="15873" max="15873" width="32" style="186" customWidth="1"/>
    <col min="15874" max="15874" width="42" style="186" customWidth="1"/>
    <col min="15875" max="15875" width="5.42578125" style="186" customWidth="1"/>
    <col min="15876" max="15876" width="39.7109375" style="186" customWidth="1"/>
    <col min="15877" max="15877" width="15.5703125" style="186" customWidth="1"/>
    <col min="15878" max="15878" width="23.5703125" style="186" customWidth="1"/>
    <col min="15879" max="15879" width="21.140625" style="186" customWidth="1"/>
    <col min="15880" max="15880" width="16.140625" style="186" customWidth="1"/>
    <col min="15881" max="15881" width="10.85546875" style="186" customWidth="1"/>
    <col min="15882" max="15882" width="18.85546875" style="186" customWidth="1"/>
    <col min="15883" max="15883" width="6.85546875" style="186" customWidth="1"/>
    <col min="15884" max="15886" width="5.85546875" style="186" customWidth="1"/>
    <col min="15887" max="15887" width="7.7109375" style="186" customWidth="1"/>
    <col min="15888" max="15888" width="1.42578125" style="186" customWidth="1"/>
    <col min="15889" max="15892" width="6.140625" style="186" customWidth="1"/>
    <col min="15893" max="15893" width="6.42578125" style="186" customWidth="1"/>
    <col min="15894" max="15894" width="57.140625" style="186" customWidth="1"/>
    <col min="15895" max="15895" width="21.42578125" style="186" customWidth="1"/>
    <col min="15896" max="15896" width="19.7109375" style="186" customWidth="1"/>
    <col min="15897" max="16128" width="11.42578125" style="186"/>
    <col min="16129" max="16129" width="32" style="186" customWidth="1"/>
    <col min="16130" max="16130" width="42" style="186" customWidth="1"/>
    <col min="16131" max="16131" width="5.42578125" style="186" customWidth="1"/>
    <col min="16132" max="16132" width="39.7109375" style="186" customWidth="1"/>
    <col min="16133" max="16133" width="15.5703125" style="186" customWidth="1"/>
    <col min="16134" max="16134" width="23.5703125" style="186" customWidth="1"/>
    <col min="16135" max="16135" width="21.140625" style="186" customWidth="1"/>
    <col min="16136" max="16136" width="16.140625" style="186" customWidth="1"/>
    <col min="16137" max="16137" width="10.85546875" style="186" customWidth="1"/>
    <col min="16138" max="16138" width="18.85546875" style="186" customWidth="1"/>
    <col min="16139" max="16139" width="6.85546875" style="186" customWidth="1"/>
    <col min="16140" max="16142" width="5.85546875" style="186" customWidth="1"/>
    <col min="16143" max="16143" width="7.7109375" style="186" customWidth="1"/>
    <col min="16144" max="16144" width="1.42578125" style="186" customWidth="1"/>
    <col min="16145" max="16148" width="6.140625" style="186" customWidth="1"/>
    <col min="16149" max="16149" width="6.42578125" style="186" customWidth="1"/>
    <col min="16150" max="16150" width="57.140625" style="186" customWidth="1"/>
    <col min="16151" max="16151" width="21.42578125" style="186" customWidth="1"/>
    <col min="16152" max="16152" width="19.7109375" style="186" customWidth="1"/>
    <col min="16153" max="16384" width="11.42578125" style="186"/>
  </cols>
  <sheetData>
    <row r="1" spans="1:24" ht="13.5" thickBot="1" x14ac:dyDescent="0.3">
      <c r="A1" s="410"/>
      <c r="B1" s="410"/>
      <c r="C1" s="410"/>
      <c r="D1" s="410"/>
      <c r="E1" s="410"/>
      <c r="F1" s="410"/>
      <c r="G1" s="410"/>
      <c r="H1" s="410"/>
      <c r="I1" s="410"/>
      <c r="J1" s="410"/>
      <c r="K1" s="410"/>
      <c r="L1" s="410"/>
      <c r="M1" s="410"/>
      <c r="N1" s="410"/>
      <c r="O1" s="410"/>
      <c r="P1" s="410"/>
      <c r="Q1" s="410"/>
      <c r="R1" s="410"/>
      <c r="S1" s="410"/>
      <c r="T1" s="410"/>
      <c r="U1" s="410"/>
      <c r="V1" s="410"/>
    </row>
    <row r="2" spans="1:24" x14ac:dyDescent="0.25">
      <c r="A2" s="411"/>
      <c r="B2" s="414" t="s">
        <v>0</v>
      </c>
      <c r="C2" s="414"/>
      <c r="D2" s="414"/>
      <c r="E2" s="414"/>
      <c r="F2" s="414"/>
      <c r="G2" s="414"/>
      <c r="H2" s="414"/>
      <c r="I2" s="414"/>
      <c r="J2" s="414"/>
      <c r="K2" s="414"/>
      <c r="L2" s="414"/>
      <c r="M2" s="414"/>
      <c r="N2" s="414"/>
      <c r="O2" s="414"/>
      <c r="P2" s="414"/>
      <c r="Q2" s="414"/>
      <c r="R2" s="414"/>
      <c r="S2" s="414"/>
      <c r="T2" s="414"/>
      <c r="U2" s="414"/>
      <c r="V2" s="414"/>
      <c r="W2" s="415"/>
      <c r="X2" s="187" t="s">
        <v>1</v>
      </c>
    </row>
    <row r="3" spans="1:24" x14ac:dyDescent="0.25">
      <c r="A3" s="412"/>
      <c r="B3" s="416" t="s">
        <v>2</v>
      </c>
      <c r="C3" s="416"/>
      <c r="D3" s="416"/>
      <c r="E3" s="416"/>
      <c r="F3" s="416"/>
      <c r="G3" s="416"/>
      <c r="H3" s="416"/>
      <c r="I3" s="416"/>
      <c r="J3" s="416"/>
      <c r="K3" s="416"/>
      <c r="L3" s="416"/>
      <c r="M3" s="416"/>
      <c r="N3" s="416"/>
      <c r="O3" s="416"/>
      <c r="P3" s="416"/>
      <c r="Q3" s="416"/>
      <c r="R3" s="416"/>
      <c r="S3" s="416"/>
      <c r="T3" s="416"/>
      <c r="U3" s="416"/>
      <c r="V3" s="416"/>
      <c r="W3" s="417"/>
      <c r="X3" s="188" t="s">
        <v>3</v>
      </c>
    </row>
    <row r="4" spans="1:24" ht="38.25" x14ac:dyDescent="0.25">
      <c r="A4" s="412"/>
      <c r="B4" s="418" t="s">
        <v>4</v>
      </c>
      <c r="C4" s="418"/>
      <c r="D4" s="418"/>
      <c r="E4" s="418"/>
      <c r="F4" s="418"/>
      <c r="G4" s="418"/>
      <c r="H4" s="418"/>
      <c r="I4" s="418"/>
      <c r="J4" s="418"/>
      <c r="K4" s="418"/>
      <c r="L4" s="418"/>
      <c r="M4" s="418"/>
      <c r="N4" s="418"/>
      <c r="O4" s="418"/>
      <c r="P4" s="418"/>
      <c r="Q4" s="418"/>
      <c r="R4" s="418"/>
      <c r="S4" s="418"/>
      <c r="T4" s="418"/>
      <c r="U4" s="418"/>
      <c r="V4" s="418"/>
      <c r="W4" s="419"/>
      <c r="X4" s="189" t="s">
        <v>5</v>
      </c>
    </row>
    <row r="5" spans="1:24" ht="13.5" thickBot="1" x14ac:dyDescent="0.3">
      <c r="A5" s="413"/>
      <c r="B5" s="420"/>
      <c r="C5" s="420"/>
      <c r="D5" s="420"/>
      <c r="E5" s="420"/>
      <c r="F5" s="420"/>
      <c r="G5" s="420"/>
      <c r="H5" s="420"/>
      <c r="I5" s="420"/>
      <c r="J5" s="420"/>
      <c r="K5" s="420"/>
      <c r="L5" s="420"/>
      <c r="M5" s="420"/>
      <c r="N5" s="420"/>
      <c r="O5" s="420"/>
      <c r="P5" s="420"/>
      <c r="Q5" s="420"/>
      <c r="R5" s="420"/>
      <c r="S5" s="420"/>
      <c r="T5" s="420"/>
      <c r="U5" s="420"/>
      <c r="V5" s="420"/>
      <c r="W5" s="421"/>
      <c r="X5" s="190" t="s">
        <v>6</v>
      </c>
    </row>
    <row r="6" spans="1:24" ht="13.5" thickBot="1" x14ac:dyDescent="0.3">
      <c r="A6" s="407"/>
      <c r="B6" s="408"/>
      <c r="C6" s="408"/>
      <c r="D6" s="408"/>
      <c r="E6" s="408"/>
      <c r="F6" s="408"/>
      <c r="G6" s="408"/>
      <c r="H6" s="408"/>
      <c r="I6" s="408"/>
      <c r="J6" s="408"/>
      <c r="K6" s="408"/>
      <c r="L6" s="408"/>
      <c r="M6" s="408"/>
      <c r="N6" s="408"/>
      <c r="O6" s="408"/>
      <c r="P6" s="408"/>
      <c r="Q6" s="408"/>
      <c r="R6" s="408"/>
      <c r="S6" s="408"/>
      <c r="T6" s="408"/>
      <c r="U6" s="408"/>
      <c r="V6" s="408"/>
      <c r="W6" s="408"/>
      <c r="X6" s="409"/>
    </row>
    <row r="7" spans="1:24" ht="13.5" thickBot="1" x14ac:dyDescent="0.3">
      <c r="A7" s="191" t="s">
        <v>7</v>
      </c>
      <c r="B7" s="539" t="s">
        <v>278</v>
      </c>
      <c r="C7" s="540"/>
      <c r="D7" s="540"/>
      <c r="E7" s="540"/>
      <c r="F7" s="540"/>
      <c r="G7" s="540"/>
      <c r="H7" s="540"/>
      <c r="I7" s="540"/>
      <c r="J7" s="540"/>
      <c r="K7" s="540"/>
      <c r="L7" s="540"/>
      <c r="M7" s="540"/>
      <c r="N7" s="540"/>
      <c r="O7" s="540"/>
      <c r="P7" s="540"/>
      <c r="Q7" s="540"/>
      <c r="R7" s="540"/>
      <c r="S7" s="540"/>
      <c r="T7" s="540"/>
      <c r="U7" s="540"/>
      <c r="V7" s="540"/>
      <c r="W7" s="540"/>
      <c r="X7" s="541"/>
    </row>
    <row r="8" spans="1:24" x14ac:dyDescent="0.25">
      <c r="A8" s="192"/>
      <c r="B8" s="192"/>
      <c r="C8" s="192"/>
      <c r="D8" s="193"/>
      <c r="E8" s="192"/>
      <c r="F8" s="192"/>
      <c r="G8" s="192"/>
      <c r="H8" s="192"/>
      <c r="I8" s="192"/>
      <c r="J8" s="192"/>
      <c r="K8" s="192"/>
      <c r="L8" s="192"/>
      <c r="M8" s="192"/>
      <c r="N8" s="192"/>
      <c r="O8" s="192"/>
      <c r="P8" s="192"/>
      <c r="Q8" s="192"/>
      <c r="R8" s="192"/>
      <c r="S8" s="192"/>
      <c r="T8" s="192"/>
      <c r="U8" s="192"/>
      <c r="V8" s="542"/>
    </row>
    <row r="9" spans="1:24" x14ac:dyDescent="0.25">
      <c r="A9" s="377" t="s">
        <v>8</v>
      </c>
      <c r="B9" s="377" t="s">
        <v>9</v>
      </c>
      <c r="C9" s="377" t="s">
        <v>10</v>
      </c>
      <c r="D9" s="390" t="s">
        <v>11</v>
      </c>
      <c r="E9" s="377" t="s">
        <v>12</v>
      </c>
      <c r="F9" s="377" t="s">
        <v>13</v>
      </c>
      <c r="G9" s="377" t="s">
        <v>14</v>
      </c>
      <c r="H9" s="377" t="s">
        <v>15</v>
      </c>
      <c r="I9" s="377" t="s">
        <v>16</v>
      </c>
      <c r="J9" s="377" t="s">
        <v>17</v>
      </c>
      <c r="K9" s="406" t="s">
        <v>18</v>
      </c>
      <c r="L9" s="406"/>
      <c r="M9" s="406"/>
      <c r="N9" s="406"/>
      <c r="O9" s="406"/>
      <c r="P9" s="377"/>
      <c r="Q9" s="377" t="s">
        <v>19</v>
      </c>
      <c r="R9" s="377"/>
      <c r="S9" s="377"/>
      <c r="T9" s="377"/>
      <c r="U9" s="377"/>
      <c r="V9" s="543" t="s">
        <v>20</v>
      </c>
      <c r="W9" s="377" t="s">
        <v>21</v>
      </c>
      <c r="X9" s="377" t="s">
        <v>22</v>
      </c>
    </row>
    <row r="10" spans="1:24" ht="25.5" x14ac:dyDescent="0.25">
      <c r="A10" s="377"/>
      <c r="B10" s="377"/>
      <c r="C10" s="377"/>
      <c r="D10" s="390"/>
      <c r="E10" s="377"/>
      <c r="F10" s="377"/>
      <c r="G10" s="377"/>
      <c r="H10" s="377"/>
      <c r="I10" s="377"/>
      <c r="J10" s="377"/>
      <c r="K10" s="194" t="s">
        <v>23</v>
      </c>
      <c r="L10" s="194" t="s">
        <v>24</v>
      </c>
      <c r="M10" s="194" t="s">
        <v>25</v>
      </c>
      <c r="N10" s="194" t="s">
        <v>26</v>
      </c>
      <c r="O10" s="194" t="s">
        <v>27</v>
      </c>
      <c r="P10" s="377"/>
      <c r="Q10" s="194" t="s">
        <v>28</v>
      </c>
      <c r="R10" s="194" t="s">
        <v>24</v>
      </c>
      <c r="S10" s="194" t="s">
        <v>25</v>
      </c>
      <c r="T10" s="194" t="s">
        <v>26</v>
      </c>
      <c r="U10" s="194" t="s">
        <v>27</v>
      </c>
      <c r="V10" s="543"/>
      <c r="W10" s="377"/>
      <c r="X10" s="377"/>
    </row>
    <row r="11" spans="1:24" ht="207" x14ac:dyDescent="0.25">
      <c r="A11" s="397"/>
      <c r="B11" s="195" t="s">
        <v>279</v>
      </c>
      <c r="C11" s="196">
        <v>1</v>
      </c>
      <c r="D11" s="197" t="s">
        <v>280</v>
      </c>
      <c r="E11" s="396"/>
      <c r="F11" s="232" t="s">
        <v>281</v>
      </c>
      <c r="G11" s="232" t="s">
        <v>282</v>
      </c>
      <c r="H11" s="136" t="s">
        <v>283</v>
      </c>
      <c r="I11" s="232" t="s">
        <v>263</v>
      </c>
      <c r="J11" s="236" t="s">
        <v>284</v>
      </c>
      <c r="K11" s="157">
        <v>20</v>
      </c>
      <c r="L11" s="157">
        <v>20</v>
      </c>
      <c r="M11" s="157">
        <v>20</v>
      </c>
      <c r="N11" s="157">
        <v>20</v>
      </c>
      <c r="O11" s="198">
        <v>20</v>
      </c>
      <c r="P11" s="377"/>
      <c r="Q11" s="236">
        <v>7</v>
      </c>
      <c r="R11" s="236">
        <v>20</v>
      </c>
      <c r="S11" s="236"/>
      <c r="T11" s="236"/>
      <c r="U11" s="236"/>
      <c r="V11" s="544" t="s">
        <v>976</v>
      </c>
      <c r="W11" s="133"/>
      <c r="X11" s="133"/>
    </row>
    <row r="12" spans="1:24" ht="243" x14ac:dyDescent="0.25">
      <c r="A12" s="397"/>
      <c r="B12" s="398" t="s">
        <v>285</v>
      </c>
      <c r="C12" s="232">
        <v>1</v>
      </c>
      <c r="D12" s="231" t="s">
        <v>286</v>
      </c>
      <c r="E12" s="396"/>
      <c r="F12" s="199" t="s">
        <v>287</v>
      </c>
      <c r="G12" s="232" t="s">
        <v>288</v>
      </c>
      <c r="H12" s="200" t="s">
        <v>283</v>
      </c>
      <c r="I12" s="232" t="s">
        <v>263</v>
      </c>
      <c r="J12" s="232" t="s">
        <v>289</v>
      </c>
      <c r="K12" s="157">
        <v>1</v>
      </c>
      <c r="L12" s="157">
        <v>1</v>
      </c>
      <c r="M12" s="157">
        <v>0</v>
      </c>
      <c r="N12" s="157">
        <v>0</v>
      </c>
      <c r="O12" s="198">
        <v>1</v>
      </c>
      <c r="P12" s="377"/>
      <c r="Q12" s="232">
        <v>0</v>
      </c>
      <c r="R12" s="232">
        <v>1</v>
      </c>
      <c r="S12" s="232"/>
      <c r="T12" s="232"/>
      <c r="U12" s="232">
        <v>1</v>
      </c>
      <c r="V12" s="545" t="s">
        <v>977</v>
      </c>
      <c r="W12" s="134"/>
      <c r="X12" s="134"/>
    </row>
    <row r="13" spans="1:24" ht="81" x14ac:dyDescent="0.25">
      <c r="A13" s="397"/>
      <c r="B13" s="399"/>
      <c r="C13" s="232">
        <v>2</v>
      </c>
      <c r="D13" s="231" t="s">
        <v>290</v>
      </c>
      <c r="E13" s="396"/>
      <c r="F13" s="232" t="s">
        <v>291</v>
      </c>
      <c r="G13" s="232" t="s">
        <v>292</v>
      </c>
      <c r="H13" s="136" t="s">
        <v>283</v>
      </c>
      <c r="I13" s="232" t="s">
        <v>263</v>
      </c>
      <c r="J13" s="232" t="s">
        <v>289</v>
      </c>
      <c r="K13" s="157">
        <v>0</v>
      </c>
      <c r="L13" s="157">
        <v>1</v>
      </c>
      <c r="M13" s="157">
        <v>1</v>
      </c>
      <c r="N13" s="157">
        <v>0</v>
      </c>
      <c r="O13" s="198">
        <v>1</v>
      </c>
      <c r="P13" s="377"/>
      <c r="Q13" s="232">
        <v>0</v>
      </c>
      <c r="R13" s="232">
        <v>0</v>
      </c>
      <c r="S13" s="232"/>
      <c r="T13" s="232"/>
      <c r="U13" s="232">
        <v>0</v>
      </c>
      <c r="V13" s="546" t="s">
        <v>978</v>
      </c>
      <c r="W13" s="135"/>
      <c r="X13" s="135"/>
    </row>
    <row r="14" spans="1:24" ht="63.75" x14ac:dyDescent="0.25">
      <c r="A14" s="397"/>
      <c r="B14" s="399"/>
      <c r="C14" s="232">
        <v>3</v>
      </c>
      <c r="D14" s="231" t="s">
        <v>293</v>
      </c>
      <c r="E14" s="396"/>
      <c r="F14" s="232" t="s">
        <v>294</v>
      </c>
      <c r="G14" s="232" t="s">
        <v>295</v>
      </c>
      <c r="H14" s="136" t="s">
        <v>283</v>
      </c>
      <c r="I14" s="232" t="s">
        <v>263</v>
      </c>
      <c r="J14" s="232" t="s">
        <v>289</v>
      </c>
      <c r="K14" s="157">
        <v>0</v>
      </c>
      <c r="L14" s="157">
        <v>0</v>
      </c>
      <c r="M14" s="157">
        <v>1</v>
      </c>
      <c r="N14" s="157">
        <v>1</v>
      </c>
      <c r="O14" s="198">
        <v>1</v>
      </c>
      <c r="P14" s="377"/>
      <c r="Q14" s="232"/>
      <c r="R14" s="232"/>
      <c r="S14" s="232"/>
      <c r="T14" s="232"/>
      <c r="U14" s="232"/>
      <c r="V14" s="546" t="s">
        <v>800</v>
      </c>
      <c r="W14" s="135"/>
      <c r="X14" s="135"/>
    </row>
    <row r="15" spans="1:24" ht="63.75" x14ac:dyDescent="0.25">
      <c r="A15" s="397"/>
      <c r="B15" s="400"/>
      <c r="C15" s="232">
        <v>4</v>
      </c>
      <c r="D15" s="231" t="s">
        <v>296</v>
      </c>
      <c r="E15" s="396"/>
      <c r="F15" s="199" t="s">
        <v>297</v>
      </c>
      <c r="G15" s="232" t="s">
        <v>298</v>
      </c>
      <c r="H15" s="136" t="s">
        <v>283</v>
      </c>
      <c r="I15" s="232" t="s">
        <v>263</v>
      </c>
      <c r="J15" s="232" t="s">
        <v>289</v>
      </c>
      <c r="K15" s="157">
        <v>0</v>
      </c>
      <c r="L15" s="157">
        <v>0</v>
      </c>
      <c r="M15" s="157">
        <v>1</v>
      </c>
      <c r="N15" s="157">
        <v>1</v>
      </c>
      <c r="O15" s="198">
        <v>1</v>
      </c>
      <c r="P15" s="377"/>
      <c r="Q15" s="232"/>
      <c r="R15" s="232"/>
      <c r="S15" s="232"/>
      <c r="T15" s="232"/>
      <c r="U15" s="232"/>
      <c r="V15" s="546" t="s">
        <v>800</v>
      </c>
      <c r="W15" s="135"/>
      <c r="X15" s="135"/>
    </row>
    <row r="16" spans="1:24" ht="261" x14ac:dyDescent="0.25">
      <c r="A16" s="397"/>
      <c r="B16" s="398" t="s">
        <v>299</v>
      </c>
      <c r="C16" s="232">
        <v>1</v>
      </c>
      <c r="D16" s="231" t="s">
        <v>300</v>
      </c>
      <c r="E16" s="396"/>
      <c r="F16" s="201" t="s">
        <v>301</v>
      </c>
      <c r="G16" s="232" t="s">
        <v>302</v>
      </c>
      <c r="H16" s="202" t="s">
        <v>236</v>
      </c>
      <c r="I16" s="232" t="s">
        <v>263</v>
      </c>
      <c r="J16" s="232" t="s">
        <v>839</v>
      </c>
      <c r="K16" s="136">
        <v>0.1</v>
      </c>
      <c r="L16" s="136">
        <v>0.3</v>
      </c>
      <c r="M16" s="136">
        <v>0.3</v>
      </c>
      <c r="N16" s="136">
        <v>0.3</v>
      </c>
      <c r="O16" s="203">
        <f>SUM(K16:N16)</f>
        <v>1</v>
      </c>
      <c r="P16" s="377"/>
      <c r="Q16" s="136">
        <v>0.1</v>
      </c>
      <c r="R16" s="547">
        <v>0.25</v>
      </c>
      <c r="S16" s="232"/>
      <c r="T16" s="232"/>
      <c r="U16" s="232"/>
      <c r="V16" s="548" t="s">
        <v>979</v>
      </c>
      <c r="W16" s="134"/>
      <c r="X16" s="134"/>
    </row>
    <row r="17" spans="1:25" ht="180" x14ac:dyDescent="0.25">
      <c r="A17" s="397"/>
      <c r="B17" s="400"/>
      <c r="C17" s="232">
        <v>2</v>
      </c>
      <c r="D17" s="231" t="s">
        <v>840</v>
      </c>
      <c r="E17" s="396"/>
      <c r="F17" s="204" t="s">
        <v>303</v>
      </c>
      <c r="G17" s="233" t="s">
        <v>841</v>
      </c>
      <c r="H17" s="205" t="s">
        <v>283</v>
      </c>
      <c r="I17" s="233" t="s">
        <v>263</v>
      </c>
      <c r="J17" s="233" t="s">
        <v>304</v>
      </c>
      <c r="K17" s="206">
        <v>1</v>
      </c>
      <c r="L17" s="206">
        <v>1</v>
      </c>
      <c r="M17" s="206">
        <v>1</v>
      </c>
      <c r="N17" s="206">
        <v>2</v>
      </c>
      <c r="O17" s="207">
        <v>5</v>
      </c>
      <c r="P17" s="377"/>
      <c r="Q17" s="232">
        <v>1</v>
      </c>
      <c r="R17" s="232">
        <v>1</v>
      </c>
      <c r="S17" s="232"/>
      <c r="T17" s="232"/>
      <c r="U17" s="232"/>
      <c r="V17" s="549" t="s">
        <v>980</v>
      </c>
      <c r="W17" s="134"/>
      <c r="X17" s="134"/>
    </row>
    <row r="18" spans="1:25" ht="135" x14ac:dyDescent="0.25">
      <c r="A18" s="397"/>
      <c r="B18" s="398" t="s">
        <v>305</v>
      </c>
      <c r="C18" s="232">
        <v>1</v>
      </c>
      <c r="D18" s="231" t="s">
        <v>306</v>
      </c>
      <c r="E18" s="396"/>
      <c r="F18" s="201" t="s">
        <v>307</v>
      </c>
      <c r="G18" s="232" t="s">
        <v>308</v>
      </c>
      <c r="H18" s="232" t="s">
        <v>236</v>
      </c>
      <c r="I18" s="232" t="s">
        <v>263</v>
      </c>
      <c r="J18" s="232" t="s">
        <v>309</v>
      </c>
      <c r="K18" s="136">
        <v>0</v>
      </c>
      <c r="L18" s="136">
        <v>0.5</v>
      </c>
      <c r="M18" s="136">
        <v>0</v>
      </c>
      <c r="N18" s="136">
        <v>0.5</v>
      </c>
      <c r="O18" s="203">
        <f>SUM(K18:N18)</f>
        <v>1</v>
      </c>
      <c r="P18" s="377"/>
      <c r="Q18" s="232"/>
      <c r="R18" s="136">
        <v>0.5</v>
      </c>
      <c r="S18" s="232"/>
      <c r="T18" s="232"/>
      <c r="U18" s="136">
        <v>0.5</v>
      </c>
      <c r="V18" s="548" t="s">
        <v>981</v>
      </c>
      <c r="W18" s="135"/>
      <c r="X18" s="135"/>
    </row>
    <row r="19" spans="1:25" ht="180" x14ac:dyDescent="0.25">
      <c r="A19" s="397"/>
      <c r="B19" s="399"/>
      <c r="C19" s="232">
        <v>2</v>
      </c>
      <c r="D19" s="231" t="s">
        <v>310</v>
      </c>
      <c r="E19" s="396"/>
      <c r="F19" s="201" t="s">
        <v>307</v>
      </c>
      <c r="G19" s="232" t="s">
        <v>311</v>
      </c>
      <c r="H19" s="232" t="s">
        <v>236</v>
      </c>
      <c r="I19" s="232" t="s">
        <v>263</v>
      </c>
      <c r="J19" s="232" t="s">
        <v>309</v>
      </c>
      <c r="K19" s="136">
        <v>0</v>
      </c>
      <c r="L19" s="136">
        <v>0.5</v>
      </c>
      <c r="M19" s="136">
        <v>0</v>
      </c>
      <c r="N19" s="136">
        <v>0.5</v>
      </c>
      <c r="O19" s="203">
        <f>SUM(K19:N19)</f>
        <v>1</v>
      </c>
      <c r="P19" s="377"/>
      <c r="Q19" s="232"/>
      <c r="R19" s="136">
        <v>0.5</v>
      </c>
      <c r="S19" s="232"/>
      <c r="T19" s="232"/>
      <c r="U19" s="136">
        <v>0.5</v>
      </c>
      <c r="V19" s="548" t="s">
        <v>982</v>
      </c>
      <c r="W19" s="135"/>
      <c r="X19" s="135"/>
    </row>
    <row r="20" spans="1:25" ht="202.5" x14ac:dyDescent="0.25">
      <c r="A20" s="397"/>
      <c r="B20" s="400"/>
      <c r="C20" s="232">
        <v>3</v>
      </c>
      <c r="D20" s="231" t="s">
        <v>312</v>
      </c>
      <c r="E20" s="396"/>
      <c r="F20" s="201" t="s">
        <v>307</v>
      </c>
      <c r="G20" s="232" t="s">
        <v>313</v>
      </c>
      <c r="H20" s="232" t="s">
        <v>236</v>
      </c>
      <c r="I20" s="232" t="s">
        <v>263</v>
      </c>
      <c r="J20" s="232" t="s">
        <v>309</v>
      </c>
      <c r="K20" s="136">
        <v>0</v>
      </c>
      <c r="L20" s="136">
        <v>0.5</v>
      </c>
      <c r="M20" s="136">
        <v>0</v>
      </c>
      <c r="N20" s="136">
        <v>0.5</v>
      </c>
      <c r="O20" s="203">
        <f>SUM(K20:N20)</f>
        <v>1</v>
      </c>
      <c r="P20" s="377"/>
      <c r="Q20" s="232"/>
      <c r="R20" s="232"/>
      <c r="S20" s="232"/>
      <c r="T20" s="232"/>
      <c r="U20" s="232"/>
      <c r="V20" s="549" t="s">
        <v>983</v>
      </c>
      <c r="W20" s="135"/>
      <c r="X20" s="135"/>
    </row>
    <row r="21" spans="1:25" ht="207" x14ac:dyDescent="0.25">
      <c r="A21" s="397"/>
      <c r="B21" s="195" t="s">
        <v>314</v>
      </c>
      <c r="C21" s="208">
        <v>1</v>
      </c>
      <c r="D21" s="209" t="s">
        <v>315</v>
      </c>
      <c r="E21" s="396"/>
      <c r="F21" s="232" t="s">
        <v>316</v>
      </c>
      <c r="G21" s="232" t="s">
        <v>317</v>
      </c>
      <c r="H21" s="232" t="s">
        <v>283</v>
      </c>
      <c r="I21" s="232" t="s">
        <v>263</v>
      </c>
      <c r="J21" s="210" t="s">
        <v>318</v>
      </c>
      <c r="K21" s="157">
        <v>0</v>
      </c>
      <c r="L21" s="157">
        <v>0</v>
      </c>
      <c r="M21" s="157">
        <v>1</v>
      </c>
      <c r="N21" s="157">
        <v>1</v>
      </c>
      <c r="O21" s="198">
        <v>1</v>
      </c>
      <c r="P21" s="211"/>
      <c r="Q21" s="212"/>
      <c r="R21" s="213"/>
      <c r="S21" s="232">
        <v>0</v>
      </c>
      <c r="T21" s="232"/>
      <c r="U21" s="232"/>
      <c r="V21" s="549" t="s">
        <v>984</v>
      </c>
      <c r="W21" s="550" t="s">
        <v>985</v>
      </c>
      <c r="X21" s="551" t="s">
        <v>986</v>
      </c>
    </row>
    <row r="22" spans="1:25" s="215" customFormat="1" x14ac:dyDescent="0.2">
      <c r="A22" s="377" t="s">
        <v>54</v>
      </c>
      <c r="B22" s="166" t="s">
        <v>273</v>
      </c>
      <c r="C22" s="404" t="s">
        <v>55</v>
      </c>
      <c r="D22" s="405"/>
      <c r="E22" s="167" t="s">
        <v>56</v>
      </c>
      <c r="F22" s="214"/>
      <c r="G22" s="214"/>
      <c r="H22" s="214"/>
      <c r="I22" s="383" t="s">
        <v>57</v>
      </c>
      <c r="J22" s="401" t="s">
        <v>56</v>
      </c>
      <c r="K22" s="402"/>
      <c r="L22" s="402"/>
      <c r="M22" s="402"/>
      <c r="N22" s="402"/>
      <c r="O22" s="402"/>
      <c r="P22" s="402"/>
      <c r="Q22" s="402"/>
      <c r="R22" s="403"/>
      <c r="S22" s="388" t="s">
        <v>58</v>
      </c>
      <c r="T22" s="388"/>
      <c r="U22" s="388"/>
      <c r="V22" s="375" t="s">
        <v>59</v>
      </c>
      <c r="W22" s="375"/>
      <c r="X22" s="375"/>
      <c r="Y22" s="186"/>
    </row>
    <row r="23" spans="1:25" s="215" customFormat="1" x14ac:dyDescent="0.2">
      <c r="A23" s="377"/>
      <c r="B23" s="166" t="s">
        <v>60</v>
      </c>
      <c r="C23" s="378"/>
      <c r="D23" s="379"/>
      <c r="E23" s="167" t="s">
        <v>61</v>
      </c>
      <c r="F23" s="373" t="s">
        <v>274</v>
      </c>
      <c r="G23" s="373"/>
      <c r="H23" s="374"/>
      <c r="I23" s="383"/>
      <c r="J23" s="168" t="s">
        <v>128</v>
      </c>
      <c r="K23" s="373" t="s">
        <v>275</v>
      </c>
      <c r="L23" s="373"/>
      <c r="M23" s="373"/>
      <c r="N23" s="373"/>
      <c r="O23" s="373"/>
      <c r="P23" s="373"/>
      <c r="Q23" s="373"/>
      <c r="R23" s="374"/>
      <c r="S23" s="388"/>
      <c r="T23" s="388"/>
      <c r="U23" s="388"/>
      <c r="V23" s="375" t="s">
        <v>868</v>
      </c>
      <c r="W23" s="375"/>
      <c r="X23" s="375"/>
      <c r="Y23" s="186"/>
    </row>
    <row r="24" spans="1:25" s="215" customFormat="1" x14ac:dyDescent="0.2">
      <c r="A24" s="377"/>
      <c r="B24" s="166" t="s">
        <v>62</v>
      </c>
      <c r="C24" s="380"/>
      <c r="D24" s="381"/>
      <c r="E24" s="167" t="s">
        <v>63</v>
      </c>
      <c r="F24" s="373" t="s">
        <v>276</v>
      </c>
      <c r="G24" s="373"/>
      <c r="H24" s="374"/>
      <c r="I24" s="383"/>
      <c r="J24" s="167" t="s">
        <v>223</v>
      </c>
      <c r="K24" s="373" t="s">
        <v>277</v>
      </c>
      <c r="L24" s="373"/>
      <c r="M24" s="373"/>
      <c r="N24" s="373"/>
      <c r="O24" s="373"/>
      <c r="P24" s="373"/>
      <c r="Q24" s="373"/>
      <c r="R24" s="374"/>
      <c r="S24" s="388"/>
      <c r="T24" s="388"/>
      <c r="U24" s="388"/>
      <c r="V24" s="375" t="s">
        <v>64</v>
      </c>
      <c r="W24" s="375"/>
      <c r="X24" s="375"/>
      <c r="Y24" s="186"/>
    </row>
  </sheetData>
  <mergeCells count="40">
    <mergeCell ref="J9:J10"/>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K9:O9"/>
    <mergeCell ref="P9:P20"/>
    <mergeCell ref="Q9:U9"/>
    <mergeCell ref="V9:V10"/>
    <mergeCell ref="W9:W10"/>
    <mergeCell ref="A11:A21"/>
    <mergeCell ref="B12:B15"/>
    <mergeCell ref="B16:B17"/>
    <mergeCell ref="B18:B20"/>
    <mergeCell ref="J22:R22"/>
    <mergeCell ref="A22:A24"/>
    <mergeCell ref="C22:D24"/>
    <mergeCell ref="V22:X22"/>
    <mergeCell ref="V23:X23"/>
    <mergeCell ref="E11:E21"/>
    <mergeCell ref="I22:I24"/>
    <mergeCell ref="S22:U24"/>
    <mergeCell ref="F23:H23"/>
    <mergeCell ref="K23:R23"/>
    <mergeCell ref="F24:H24"/>
    <mergeCell ref="K24:R24"/>
    <mergeCell ref="V24:X24"/>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CB3B3-40B4-4C2E-ABCB-01EAD2F5DE99}">
  <dimension ref="A1:Y15"/>
  <sheetViews>
    <sheetView showGridLines="0" zoomScale="70" zoomScaleNormal="70" workbookViewId="0">
      <selection activeCell="G10" sqref="G10"/>
    </sheetView>
  </sheetViews>
  <sheetFormatPr baseColWidth="10" defaultColWidth="10.28515625" defaultRowHeight="15" x14ac:dyDescent="0.25"/>
  <cols>
    <col min="1" max="1" width="23.85546875" style="86" customWidth="1"/>
    <col min="2" max="2" width="22.42578125" style="86" customWidth="1"/>
    <col min="3" max="3" width="5.42578125" style="86" customWidth="1"/>
    <col min="4" max="4" width="28.140625" style="86" customWidth="1"/>
    <col min="5" max="5" width="27.5703125" style="86" customWidth="1"/>
    <col min="6" max="6" width="25" style="86" customWidth="1"/>
    <col min="7" max="7" width="28.5703125" style="86" customWidth="1"/>
    <col min="8" max="8" width="16.140625" style="86" customWidth="1"/>
    <col min="9" max="9" width="12.42578125" style="86" customWidth="1"/>
    <col min="10" max="10" width="18.85546875" style="86" customWidth="1"/>
    <col min="11" max="14" width="5.85546875" style="86" customWidth="1"/>
    <col min="15" max="15" width="7.7109375" style="86" customWidth="1"/>
    <col min="16" max="16" width="1.42578125" style="169" customWidth="1"/>
    <col min="17" max="20" width="6.140625" style="86" customWidth="1"/>
    <col min="21" max="21" width="7.85546875" style="86" customWidth="1"/>
    <col min="22" max="22" width="94.42578125" style="86" customWidth="1"/>
    <col min="23" max="24" width="25.5703125" style="86" customWidth="1"/>
    <col min="25" max="16384" width="10.28515625" style="86"/>
  </cols>
  <sheetData>
    <row r="1" spans="1:25" s="86" customFormat="1" ht="15.75" x14ac:dyDescent="0.25">
      <c r="A1" s="355"/>
      <c r="B1" s="322" t="s">
        <v>0</v>
      </c>
      <c r="C1" s="322"/>
      <c r="D1" s="322"/>
      <c r="E1" s="322"/>
      <c r="F1" s="322"/>
      <c r="G1" s="322"/>
      <c r="H1" s="322"/>
      <c r="I1" s="322"/>
      <c r="J1" s="322"/>
      <c r="K1" s="322"/>
      <c r="L1" s="322"/>
      <c r="M1" s="322"/>
      <c r="N1" s="322"/>
      <c r="O1" s="322"/>
      <c r="P1" s="322"/>
      <c r="Q1" s="322"/>
      <c r="R1" s="322"/>
      <c r="S1" s="322"/>
      <c r="T1" s="322"/>
      <c r="U1" s="322"/>
      <c r="V1" s="322"/>
      <c r="W1" s="323"/>
      <c r="X1" s="87" t="s">
        <v>1</v>
      </c>
    </row>
    <row r="2" spans="1:25" s="86" customFormat="1" x14ac:dyDescent="0.25">
      <c r="A2" s="356"/>
      <c r="B2" s="275" t="s">
        <v>2</v>
      </c>
      <c r="C2" s="275"/>
      <c r="D2" s="275"/>
      <c r="E2" s="275"/>
      <c r="F2" s="275"/>
      <c r="G2" s="275"/>
      <c r="H2" s="275"/>
      <c r="I2" s="275"/>
      <c r="J2" s="275"/>
      <c r="K2" s="275"/>
      <c r="L2" s="275"/>
      <c r="M2" s="275"/>
      <c r="N2" s="275"/>
      <c r="O2" s="275"/>
      <c r="P2" s="275"/>
      <c r="Q2" s="275"/>
      <c r="R2" s="275"/>
      <c r="S2" s="275"/>
      <c r="T2" s="275"/>
      <c r="U2" s="275"/>
      <c r="V2" s="275"/>
      <c r="W2" s="276"/>
      <c r="X2" s="88" t="s">
        <v>3</v>
      </c>
    </row>
    <row r="3" spans="1:25" s="86" customFormat="1" ht="21" x14ac:dyDescent="0.25">
      <c r="A3" s="356"/>
      <c r="B3" s="277" t="s">
        <v>4</v>
      </c>
      <c r="C3" s="277"/>
      <c r="D3" s="277"/>
      <c r="E3" s="277"/>
      <c r="F3" s="277"/>
      <c r="G3" s="277"/>
      <c r="H3" s="277"/>
      <c r="I3" s="277"/>
      <c r="J3" s="277"/>
      <c r="K3" s="277"/>
      <c r="L3" s="277"/>
      <c r="M3" s="277"/>
      <c r="N3" s="277"/>
      <c r="O3" s="277"/>
      <c r="P3" s="277"/>
      <c r="Q3" s="277"/>
      <c r="R3" s="277"/>
      <c r="S3" s="277"/>
      <c r="T3" s="277"/>
      <c r="U3" s="277"/>
      <c r="V3" s="277"/>
      <c r="W3" s="278"/>
      <c r="X3" s="89" t="s">
        <v>5</v>
      </c>
    </row>
    <row r="4" spans="1:25" s="86" customFormat="1" ht="15.75" thickBot="1" x14ac:dyDescent="0.3">
      <c r="A4" s="357"/>
      <c r="B4" s="279"/>
      <c r="C4" s="279"/>
      <c r="D4" s="279"/>
      <c r="E4" s="279"/>
      <c r="F4" s="279"/>
      <c r="G4" s="279"/>
      <c r="H4" s="279"/>
      <c r="I4" s="279"/>
      <c r="J4" s="279"/>
      <c r="K4" s="279"/>
      <c r="L4" s="279"/>
      <c r="M4" s="279"/>
      <c r="N4" s="279"/>
      <c r="O4" s="279"/>
      <c r="P4" s="279"/>
      <c r="Q4" s="279"/>
      <c r="R4" s="279"/>
      <c r="S4" s="279"/>
      <c r="T4" s="279"/>
      <c r="U4" s="279"/>
      <c r="V4" s="279"/>
      <c r="W4" s="280"/>
      <c r="X4" s="90" t="s">
        <v>6</v>
      </c>
    </row>
    <row r="5" spans="1:25" s="86" customFormat="1" ht="15.75" thickBot="1" x14ac:dyDescent="0.3">
      <c r="A5" s="332"/>
      <c r="B5" s="333"/>
      <c r="C5" s="333"/>
      <c r="D5" s="333"/>
      <c r="E5" s="333"/>
      <c r="F5" s="333"/>
      <c r="G5" s="333"/>
      <c r="H5" s="333"/>
      <c r="I5" s="333"/>
      <c r="J5" s="333"/>
      <c r="K5" s="333"/>
      <c r="L5" s="333"/>
      <c r="M5" s="333"/>
      <c r="N5" s="333"/>
      <c r="O5" s="333"/>
      <c r="P5" s="333"/>
      <c r="Q5" s="333"/>
      <c r="R5" s="333"/>
      <c r="S5" s="333"/>
      <c r="T5" s="333"/>
      <c r="U5" s="333"/>
      <c r="V5" s="333"/>
      <c r="W5" s="333"/>
      <c r="X5" s="365"/>
    </row>
    <row r="6" spans="1:25" s="86" customFormat="1" ht="15.75" thickBot="1" x14ac:dyDescent="0.3">
      <c r="A6" s="142" t="s">
        <v>7</v>
      </c>
      <c r="B6" s="424" t="s">
        <v>987</v>
      </c>
      <c r="C6" s="425"/>
      <c r="D6" s="425"/>
      <c r="E6" s="425"/>
      <c r="F6" s="425"/>
      <c r="G6" s="425"/>
      <c r="H6" s="425"/>
      <c r="I6" s="425"/>
      <c r="J6" s="425"/>
      <c r="K6" s="425"/>
      <c r="L6" s="425"/>
      <c r="M6" s="425"/>
      <c r="N6" s="425"/>
      <c r="O6" s="425"/>
      <c r="P6" s="425"/>
      <c r="Q6" s="425"/>
      <c r="R6" s="425"/>
      <c r="S6" s="425"/>
      <c r="T6" s="425"/>
      <c r="U6" s="425"/>
      <c r="V6" s="425"/>
      <c r="W6" s="425"/>
      <c r="X6" s="426"/>
    </row>
    <row r="7" spans="1:25" s="86" customFormat="1" x14ac:dyDescent="0.25">
      <c r="A7" s="92"/>
      <c r="B7" s="92"/>
      <c r="C7" s="92"/>
      <c r="D7" s="92"/>
      <c r="E7" s="92"/>
      <c r="F7" s="92"/>
      <c r="G7" s="92"/>
      <c r="H7" s="92"/>
      <c r="I7" s="92"/>
      <c r="J7" s="92"/>
      <c r="K7" s="92"/>
      <c r="L7" s="92"/>
      <c r="M7" s="92"/>
      <c r="N7" s="92"/>
      <c r="O7" s="92"/>
      <c r="P7" s="92"/>
      <c r="Q7" s="92"/>
      <c r="R7" s="92"/>
      <c r="S7" s="92"/>
      <c r="T7" s="92"/>
      <c r="U7" s="92"/>
      <c r="V7" s="92"/>
      <c r="W7" s="116"/>
      <c r="X7" s="116"/>
    </row>
    <row r="8" spans="1:25" s="86" customFormat="1" x14ac:dyDescent="0.25">
      <c r="A8" s="347" t="s">
        <v>8</v>
      </c>
      <c r="B8" s="347" t="s">
        <v>9</v>
      </c>
      <c r="C8" s="347" t="s">
        <v>10</v>
      </c>
      <c r="D8" s="347" t="s">
        <v>11</v>
      </c>
      <c r="E8" s="347" t="s">
        <v>12</v>
      </c>
      <c r="F8" s="347" t="s">
        <v>13</v>
      </c>
      <c r="G8" s="347" t="s">
        <v>14</v>
      </c>
      <c r="H8" s="347" t="s">
        <v>15</v>
      </c>
      <c r="I8" s="347" t="s">
        <v>16</v>
      </c>
      <c r="J8" s="347" t="s">
        <v>17</v>
      </c>
      <c r="K8" s="362" t="s">
        <v>18</v>
      </c>
      <c r="L8" s="362"/>
      <c r="M8" s="362"/>
      <c r="N8" s="362"/>
      <c r="O8" s="362"/>
      <c r="P8" s="347"/>
      <c r="Q8" s="347" t="s">
        <v>19</v>
      </c>
      <c r="R8" s="347"/>
      <c r="S8" s="347"/>
      <c r="T8" s="347"/>
      <c r="U8" s="347"/>
      <c r="V8" s="347" t="s">
        <v>20</v>
      </c>
      <c r="W8" s="347" t="s">
        <v>21</v>
      </c>
      <c r="X8" s="347" t="s">
        <v>22</v>
      </c>
    </row>
    <row r="9" spans="1:25" s="86" customFormat="1" ht="25.5" x14ac:dyDescent="0.25">
      <c r="A9" s="347"/>
      <c r="B9" s="347"/>
      <c r="C9" s="347"/>
      <c r="D9" s="347"/>
      <c r="E9" s="347"/>
      <c r="F9" s="347"/>
      <c r="G9" s="347"/>
      <c r="H9" s="347"/>
      <c r="I9" s="347"/>
      <c r="J9" s="347"/>
      <c r="K9" s="226" t="s">
        <v>23</v>
      </c>
      <c r="L9" s="226" t="s">
        <v>24</v>
      </c>
      <c r="M9" s="226" t="s">
        <v>25</v>
      </c>
      <c r="N9" s="226" t="s">
        <v>26</v>
      </c>
      <c r="O9" s="226" t="s">
        <v>27</v>
      </c>
      <c r="P9" s="347"/>
      <c r="Q9" s="226" t="s">
        <v>28</v>
      </c>
      <c r="R9" s="226" t="s">
        <v>24</v>
      </c>
      <c r="S9" s="226" t="s">
        <v>25</v>
      </c>
      <c r="T9" s="226" t="s">
        <v>26</v>
      </c>
      <c r="U9" s="226" t="s">
        <v>27</v>
      </c>
      <c r="V9" s="347"/>
      <c r="W9" s="347"/>
      <c r="X9" s="347"/>
    </row>
    <row r="10" spans="1:25" s="180" customFormat="1" ht="409.5" x14ac:dyDescent="0.25">
      <c r="A10" s="344" t="s">
        <v>377</v>
      </c>
      <c r="B10" s="228" t="s">
        <v>144</v>
      </c>
      <c r="C10" s="234">
        <v>1</v>
      </c>
      <c r="D10" s="553" t="s">
        <v>722</v>
      </c>
      <c r="E10" s="234" t="s">
        <v>988</v>
      </c>
      <c r="F10" s="229" t="s">
        <v>378</v>
      </c>
      <c r="G10" s="234" t="s">
        <v>379</v>
      </c>
      <c r="H10" s="512">
        <v>1</v>
      </c>
      <c r="I10" s="234" t="s">
        <v>71</v>
      </c>
      <c r="J10" s="234" t="s">
        <v>380</v>
      </c>
      <c r="K10" s="85">
        <v>0.25</v>
      </c>
      <c r="L10" s="85">
        <v>0.25</v>
      </c>
      <c r="M10" s="85">
        <v>0.25</v>
      </c>
      <c r="N10" s="85">
        <v>0.25</v>
      </c>
      <c r="O10" s="137">
        <f>SUM(K10:N10)</f>
        <v>1</v>
      </c>
      <c r="P10" s="554"/>
      <c r="Q10" s="85">
        <v>0.25</v>
      </c>
      <c r="R10" s="85">
        <v>0.25</v>
      </c>
      <c r="S10" s="85"/>
      <c r="T10" s="85"/>
      <c r="U10" s="137">
        <f>SUM(Q10:T10)</f>
        <v>0.5</v>
      </c>
      <c r="V10" s="97" t="s">
        <v>989</v>
      </c>
      <c r="W10" s="109" t="s">
        <v>741</v>
      </c>
      <c r="X10" s="109" t="s">
        <v>742</v>
      </c>
    </row>
    <row r="11" spans="1:25" s="180" customFormat="1" ht="102" x14ac:dyDescent="0.25">
      <c r="A11" s="345"/>
      <c r="B11" s="228" t="s">
        <v>381</v>
      </c>
      <c r="C11" s="234">
        <v>2</v>
      </c>
      <c r="D11" s="553" t="s">
        <v>723</v>
      </c>
      <c r="E11" s="234" t="s">
        <v>382</v>
      </c>
      <c r="F11" s="229" t="s">
        <v>383</v>
      </c>
      <c r="G11" s="229" t="s">
        <v>724</v>
      </c>
      <c r="H11" s="513" t="s">
        <v>283</v>
      </c>
      <c r="I11" s="234" t="s">
        <v>71</v>
      </c>
      <c r="J11" s="234" t="s">
        <v>384</v>
      </c>
      <c r="K11" s="85">
        <v>0</v>
      </c>
      <c r="L11" s="85">
        <v>0</v>
      </c>
      <c r="M11" s="85">
        <v>0.5</v>
      </c>
      <c r="N11" s="85">
        <v>0.5</v>
      </c>
      <c r="O11" s="137">
        <f>SUM(K11:N11)</f>
        <v>1</v>
      </c>
      <c r="P11" s="554"/>
      <c r="Q11" s="85">
        <v>0</v>
      </c>
      <c r="R11" s="85">
        <v>0</v>
      </c>
      <c r="S11" s="234"/>
      <c r="T11" s="234"/>
      <c r="U11" s="137">
        <f>SUM(Q11:T11)</f>
        <v>0</v>
      </c>
      <c r="V11" s="97" t="s">
        <v>801</v>
      </c>
      <c r="W11" s="555"/>
      <c r="X11" s="555"/>
    </row>
    <row r="12" spans="1:25" s="180" customFormat="1" ht="409.5" x14ac:dyDescent="0.25">
      <c r="A12" s="346"/>
      <c r="B12" s="228" t="s">
        <v>385</v>
      </c>
      <c r="C12" s="234">
        <v>3</v>
      </c>
      <c r="D12" s="553" t="s">
        <v>725</v>
      </c>
      <c r="E12" s="234" t="s">
        <v>386</v>
      </c>
      <c r="F12" s="229" t="s">
        <v>387</v>
      </c>
      <c r="G12" s="229" t="s">
        <v>388</v>
      </c>
      <c r="H12" s="512">
        <v>1</v>
      </c>
      <c r="I12" s="234" t="s">
        <v>71</v>
      </c>
      <c r="J12" s="234" t="s">
        <v>389</v>
      </c>
      <c r="K12" s="85">
        <v>0.25</v>
      </c>
      <c r="L12" s="85">
        <v>0.25</v>
      </c>
      <c r="M12" s="85">
        <v>0.25</v>
      </c>
      <c r="N12" s="85">
        <v>0.25</v>
      </c>
      <c r="O12" s="137">
        <f>SUM(K12:N12)</f>
        <v>1</v>
      </c>
      <c r="P12" s="554"/>
      <c r="Q12" s="85">
        <v>0.25</v>
      </c>
      <c r="R12" s="85">
        <v>0.25</v>
      </c>
      <c r="S12" s="234"/>
      <c r="T12" s="234"/>
      <c r="U12" s="137">
        <f>SUM(Q12:T12)</f>
        <v>0.5</v>
      </c>
      <c r="V12" s="556" t="s">
        <v>990</v>
      </c>
      <c r="W12" s="555"/>
      <c r="X12" s="555"/>
    </row>
    <row r="13" spans="1:25" customFormat="1" x14ac:dyDescent="0.25">
      <c r="A13" s="347" t="s">
        <v>991</v>
      </c>
      <c r="B13" s="124" t="s">
        <v>835</v>
      </c>
      <c r="C13" s="348" t="s">
        <v>55</v>
      </c>
      <c r="D13" s="349"/>
      <c r="E13" s="125" t="s">
        <v>56</v>
      </c>
      <c r="F13" s="126"/>
      <c r="G13" s="126"/>
      <c r="H13" s="126"/>
      <c r="I13" s="343" t="s">
        <v>57</v>
      </c>
      <c r="J13" s="337" t="s">
        <v>56</v>
      </c>
      <c r="K13" s="338"/>
      <c r="L13" s="338"/>
      <c r="M13" s="338"/>
      <c r="N13" s="338"/>
      <c r="O13" s="338"/>
      <c r="P13" s="338"/>
      <c r="Q13" s="338"/>
      <c r="R13" s="339"/>
      <c r="S13" s="354" t="s">
        <v>58</v>
      </c>
      <c r="T13" s="354"/>
      <c r="U13" s="354"/>
      <c r="V13" s="361" t="s">
        <v>59</v>
      </c>
      <c r="W13" s="361"/>
      <c r="X13" s="361"/>
      <c r="Y13" s="86"/>
    </row>
    <row r="14" spans="1:25" customFormat="1" x14ac:dyDescent="0.25">
      <c r="A14" s="347"/>
      <c r="B14" s="124" t="s">
        <v>60</v>
      </c>
      <c r="C14" s="350"/>
      <c r="D14" s="351"/>
      <c r="E14" s="125" t="s">
        <v>61</v>
      </c>
      <c r="F14" s="482" t="s">
        <v>992</v>
      </c>
      <c r="G14" s="482"/>
      <c r="H14" s="557"/>
      <c r="I14" s="343"/>
      <c r="J14" s="340" t="s">
        <v>390</v>
      </c>
      <c r="K14" s="341"/>
      <c r="L14" s="341"/>
      <c r="M14" s="341"/>
      <c r="N14" s="341"/>
      <c r="O14" s="341"/>
      <c r="P14" s="341"/>
      <c r="Q14" s="341"/>
      <c r="R14" s="342"/>
      <c r="S14" s="354"/>
      <c r="T14" s="354"/>
      <c r="U14" s="354"/>
      <c r="V14" s="361" t="s">
        <v>993</v>
      </c>
      <c r="W14" s="361"/>
      <c r="X14" s="361"/>
      <c r="Y14" s="86"/>
    </row>
    <row r="15" spans="1:25" customFormat="1" x14ac:dyDescent="0.25">
      <c r="A15" s="347"/>
      <c r="B15" s="124" t="s">
        <v>994</v>
      </c>
      <c r="C15" s="352"/>
      <c r="D15" s="353"/>
      <c r="E15" s="125" t="s">
        <v>63</v>
      </c>
      <c r="F15" s="482" t="s">
        <v>995</v>
      </c>
      <c r="G15" s="482"/>
      <c r="H15" s="557"/>
      <c r="I15" s="343"/>
      <c r="J15" s="340" t="s">
        <v>391</v>
      </c>
      <c r="K15" s="341"/>
      <c r="L15" s="341"/>
      <c r="M15" s="341"/>
      <c r="N15" s="341"/>
      <c r="O15" s="341"/>
      <c r="P15" s="341"/>
      <c r="Q15" s="341"/>
      <c r="R15" s="342"/>
      <c r="S15" s="354"/>
      <c r="T15" s="354"/>
      <c r="U15" s="354"/>
      <c r="V15" s="361" t="s">
        <v>64</v>
      </c>
      <c r="W15" s="361"/>
      <c r="X15" s="361"/>
      <c r="Y15" s="86"/>
    </row>
  </sheetData>
  <mergeCells count="35">
    <mergeCell ref="B6:X6"/>
    <mergeCell ref="Q8:U8"/>
    <mergeCell ref="V8:V9"/>
    <mergeCell ref="W8:W9"/>
    <mergeCell ref="X8:X9"/>
    <mergeCell ref="K8:O8"/>
    <mergeCell ref="P8:P9"/>
    <mergeCell ref="G8:G9"/>
    <mergeCell ref="H8:H9"/>
    <mergeCell ref="I8:I9"/>
    <mergeCell ref="J8:J9"/>
    <mergeCell ref="F8:F9"/>
    <mergeCell ref="A1:A4"/>
    <mergeCell ref="B1:W1"/>
    <mergeCell ref="B2:W2"/>
    <mergeCell ref="B3:W4"/>
    <mergeCell ref="A5:X5"/>
    <mergeCell ref="A8:A9"/>
    <mergeCell ref="B8:B9"/>
    <mergeCell ref="C8:C9"/>
    <mergeCell ref="D8:D9"/>
    <mergeCell ref="E8:E9"/>
    <mergeCell ref="V15:X15"/>
    <mergeCell ref="A10:A12"/>
    <mergeCell ref="V13:X13"/>
    <mergeCell ref="F14:H14"/>
    <mergeCell ref="J14:R14"/>
    <mergeCell ref="V14:X14"/>
    <mergeCell ref="A13:A15"/>
    <mergeCell ref="C13:D15"/>
    <mergeCell ref="I13:I15"/>
    <mergeCell ref="J13:R13"/>
    <mergeCell ref="S13:U15"/>
    <mergeCell ref="F15:H15"/>
    <mergeCell ref="J15:R15"/>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902F4-82D2-4E85-B79B-F80AD33F0C09}">
  <dimension ref="A1:Y23"/>
  <sheetViews>
    <sheetView showGridLines="0" zoomScale="70" zoomScaleNormal="70" workbookViewId="0">
      <selection activeCell="V11" sqref="V11"/>
    </sheetView>
  </sheetViews>
  <sheetFormatPr baseColWidth="10" defaultColWidth="10.28515625" defaultRowHeight="12.75" x14ac:dyDescent="0.25"/>
  <cols>
    <col min="1" max="1" width="17.85546875" style="116" customWidth="1"/>
    <col min="2" max="2" width="38" style="116" customWidth="1"/>
    <col min="3" max="3" width="5.42578125" style="116" customWidth="1"/>
    <col min="4" max="4" width="17.42578125" style="116" customWidth="1"/>
    <col min="5" max="5" width="17.85546875" style="116" customWidth="1"/>
    <col min="6" max="6" width="12" style="116" customWidth="1"/>
    <col min="7" max="8" width="16.140625" style="116" customWidth="1"/>
    <col min="9" max="9" width="12.5703125" style="116" customWidth="1"/>
    <col min="10" max="10" width="13.85546875" style="116" customWidth="1"/>
    <col min="11" max="14" width="5.85546875" style="116" customWidth="1"/>
    <col min="15" max="15" width="9.28515625" style="116" customWidth="1"/>
    <col min="16" max="16" width="1.42578125" style="116" customWidth="1"/>
    <col min="17" max="20" width="6.140625" style="116" customWidth="1"/>
    <col min="21" max="21" width="7.85546875" style="116" customWidth="1"/>
    <col min="22" max="22" width="168.7109375" style="116" customWidth="1"/>
    <col min="23" max="23" width="39.5703125" style="116" customWidth="1"/>
    <col min="24" max="24" width="40.28515625" style="116" customWidth="1"/>
    <col min="25" max="16384" width="10.28515625" style="116"/>
  </cols>
  <sheetData>
    <row r="1" spans="1:24" ht="32.25" customHeight="1" x14ac:dyDescent="0.25">
      <c r="A1" s="433"/>
      <c r="B1" s="436" t="s">
        <v>0</v>
      </c>
      <c r="C1" s="436"/>
      <c r="D1" s="436"/>
      <c r="E1" s="436"/>
      <c r="F1" s="436"/>
      <c r="G1" s="436"/>
      <c r="H1" s="436"/>
      <c r="I1" s="436"/>
      <c r="J1" s="436"/>
      <c r="K1" s="436"/>
      <c r="L1" s="436"/>
      <c r="M1" s="436"/>
      <c r="N1" s="436"/>
      <c r="O1" s="436"/>
      <c r="P1" s="436"/>
      <c r="Q1" s="436"/>
      <c r="R1" s="436"/>
      <c r="S1" s="436"/>
      <c r="T1" s="436"/>
      <c r="U1" s="436"/>
      <c r="V1" s="436"/>
      <c r="W1" s="437"/>
      <c r="X1" s="138" t="s">
        <v>1</v>
      </c>
    </row>
    <row r="2" spans="1:24" ht="21" customHeight="1" x14ac:dyDescent="0.25">
      <c r="A2" s="434"/>
      <c r="B2" s="431" t="s">
        <v>2</v>
      </c>
      <c r="C2" s="431"/>
      <c r="D2" s="431"/>
      <c r="E2" s="431"/>
      <c r="F2" s="431"/>
      <c r="G2" s="431"/>
      <c r="H2" s="431"/>
      <c r="I2" s="431"/>
      <c r="J2" s="431"/>
      <c r="K2" s="431"/>
      <c r="L2" s="431"/>
      <c r="M2" s="431"/>
      <c r="N2" s="431"/>
      <c r="O2" s="431"/>
      <c r="P2" s="431"/>
      <c r="Q2" s="431"/>
      <c r="R2" s="431"/>
      <c r="S2" s="431"/>
      <c r="T2" s="431"/>
      <c r="U2" s="431"/>
      <c r="V2" s="431"/>
      <c r="W2" s="432"/>
      <c r="X2" s="139" t="s">
        <v>3</v>
      </c>
    </row>
    <row r="3" spans="1:24" ht="23.1" customHeight="1" x14ac:dyDescent="0.25">
      <c r="A3" s="434"/>
      <c r="B3" s="438" t="s">
        <v>4</v>
      </c>
      <c r="C3" s="438"/>
      <c r="D3" s="438"/>
      <c r="E3" s="438"/>
      <c r="F3" s="438"/>
      <c r="G3" s="438"/>
      <c r="H3" s="438"/>
      <c r="I3" s="438"/>
      <c r="J3" s="438"/>
      <c r="K3" s="438"/>
      <c r="L3" s="438"/>
      <c r="M3" s="438"/>
      <c r="N3" s="438"/>
      <c r="O3" s="438"/>
      <c r="P3" s="438"/>
      <c r="Q3" s="438"/>
      <c r="R3" s="438"/>
      <c r="S3" s="438"/>
      <c r="T3" s="438"/>
      <c r="U3" s="438"/>
      <c r="V3" s="438"/>
      <c r="W3" s="439"/>
      <c r="X3" s="140" t="s">
        <v>5</v>
      </c>
    </row>
    <row r="4" spans="1:24" ht="15.75" customHeight="1" thickBot="1" x14ac:dyDescent="0.3">
      <c r="A4" s="435"/>
      <c r="B4" s="440"/>
      <c r="C4" s="440"/>
      <c r="D4" s="440"/>
      <c r="E4" s="440"/>
      <c r="F4" s="440"/>
      <c r="G4" s="440"/>
      <c r="H4" s="440"/>
      <c r="I4" s="440"/>
      <c r="J4" s="440"/>
      <c r="K4" s="440"/>
      <c r="L4" s="440"/>
      <c r="M4" s="440"/>
      <c r="N4" s="440"/>
      <c r="O4" s="440"/>
      <c r="P4" s="440"/>
      <c r="Q4" s="440"/>
      <c r="R4" s="440"/>
      <c r="S4" s="440"/>
      <c r="T4" s="440"/>
      <c r="U4" s="440"/>
      <c r="V4" s="440"/>
      <c r="W4" s="441"/>
      <c r="X4" s="141" t="s">
        <v>6</v>
      </c>
    </row>
    <row r="5" spans="1:24" ht="6.75" customHeight="1" thickBot="1" x14ac:dyDescent="0.3">
      <c r="A5" s="332"/>
      <c r="B5" s="333"/>
      <c r="C5" s="333"/>
      <c r="D5" s="333"/>
      <c r="E5" s="333"/>
      <c r="F5" s="333"/>
      <c r="G5" s="333"/>
      <c r="H5" s="333"/>
      <c r="I5" s="333"/>
      <c r="J5" s="333"/>
      <c r="K5" s="333"/>
      <c r="L5" s="333"/>
      <c r="M5" s="333"/>
      <c r="N5" s="333"/>
      <c r="O5" s="333"/>
      <c r="P5" s="333"/>
      <c r="Q5" s="333"/>
      <c r="R5" s="333"/>
      <c r="S5" s="333"/>
      <c r="T5" s="333"/>
      <c r="U5" s="333"/>
      <c r="V5" s="333"/>
      <c r="W5" s="333"/>
      <c r="X5" s="365"/>
    </row>
    <row r="6" spans="1:24" ht="15.95" customHeight="1" thickBot="1" x14ac:dyDescent="0.3">
      <c r="A6" s="142" t="s">
        <v>7</v>
      </c>
      <c r="B6" s="424" t="s">
        <v>392</v>
      </c>
      <c r="C6" s="425"/>
      <c r="D6" s="425"/>
      <c r="E6" s="425"/>
      <c r="F6" s="425"/>
      <c r="G6" s="425"/>
      <c r="H6" s="425"/>
      <c r="I6" s="425"/>
      <c r="J6" s="425"/>
      <c r="K6" s="425"/>
      <c r="L6" s="425"/>
      <c r="M6" s="425"/>
      <c r="N6" s="425"/>
      <c r="O6" s="425"/>
      <c r="P6" s="425"/>
      <c r="Q6" s="425"/>
      <c r="R6" s="425"/>
      <c r="S6" s="425"/>
      <c r="T6" s="425"/>
      <c r="U6" s="425"/>
      <c r="V6" s="425"/>
      <c r="W6" s="425"/>
      <c r="X6" s="426"/>
    </row>
    <row r="7" spans="1:24" ht="5.25" customHeight="1" thickBot="1" x14ac:dyDescent="0.3">
      <c r="A7" s="92"/>
      <c r="B7" s="92"/>
      <c r="C7" s="92"/>
      <c r="D7" s="92"/>
      <c r="E7" s="92"/>
      <c r="F7" s="92"/>
      <c r="G7" s="92"/>
      <c r="H7" s="92"/>
      <c r="I7" s="92"/>
      <c r="J7" s="92"/>
      <c r="K7" s="558"/>
      <c r="L7" s="558"/>
      <c r="M7" s="558"/>
      <c r="N7" s="558"/>
      <c r="O7" s="558"/>
      <c r="P7" s="558"/>
      <c r="Q7" s="558"/>
      <c r="R7" s="558"/>
      <c r="S7" s="558"/>
      <c r="T7" s="92"/>
      <c r="U7" s="92"/>
      <c r="V7" s="92"/>
    </row>
    <row r="8" spans="1:24" ht="36" customHeight="1" x14ac:dyDescent="0.25">
      <c r="A8" s="427" t="s">
        <v>8</v>
      </c>
      <c r="B8" s="429" t="s">
        <v>9</v>
      </c>
      <c r="C8" s="429" t="s">
        <v>10</v>
      </c>
      <c r="D8" s="559" t="s">
        <v>393</v>
      </c>
      <c r="E8" s="559" t="s">
        <v>12</v>
      </c>
      <c r="F8" s="559" t="s">
        <v>13</v>
      </c>
      <c r="G8" s="559" t="s">
        <v>14</v>
      </c>
      <c r="H8" s="560" t="s">
        <v>15</v>
      </c>
      <c r="I8" s="559" t="s">
        <v>16</v>
      </c>
      <c r="J8" s="559" t="s">
        <v>17</v>
      </c>
      <c r="K8" s="561" t="s">
        <v>18</v>
      </c>
      <c r="L8" s="561"/>
      <c r="M8" s="561"/>
      <c r="N8" s="561"/>
      <c r="O8" s="562"/>
      <c r="P8" s="563"/>
      <c r="Q8" s="564" t="s">
        <v>19</v>
      </c>
      <c r="R8" s="564"/>
      <c r="S8" s="564"/>
      <c r="T8" s="564"/>
      <c r="U8" s="564"/>
      <c r="V8" s="564" t="s">
        <v>20</v>
      </c>
      <c r="W8" s="564" t="s">
        <v>21</v>
      </c>
      <c r="X8" s="564" t="s">
        <v>22</v>
      </c>
    </row>
    <row r="9" spans="1:24" ht="30" customHeight="1" x14ac:dyDescent="0.25">
      <c r="A9" s="428"/>
      <c r="B9" s="363"/>
      <c r="C9" s="363"/>
      <c r="D9" s="565"/>
      <c r="E9" s="565"/>
      <c r="F9" s="565"/>
      <c r="G9" s="565"/>
      <c r="H9" s="566"/>
      <c r="I9" s="565"/>
      <c r="J9" s="565"/>
      <c r="K9" s="567" t="s">
        <v>23</v>
      </c>
      <c r="L9" s="567" t="s">
        <v>24</v>
      </c>
      <c r="M9" s="567" t="s">
        <v>25</v>
      </c>
      <c r="N9" s="567" t="s">
        <v>26</v>
      </c>
      <c r="O9" s="568" t="s">
        <v>27</v>
      </c>
      <c r="P9" s="563"/>
      <c r="Q9" s="144" t="s">
        <v>802</v>
      </c>
      <c r="R9" s="144" t="s">
        <v>24</v>
      </c>
      <c r="S9" s="144" t="s">
        <v>25</v>
      </c>
      <c r="T9" s="144" t="s">
        <v>26</v>
      </c>
      <c r="U9" s="144" t="s">
        <v>27</v>
      </c>
      <c r="V9" s="564"/>
      <c r="W9" s="564"/>
      <c r="X9" s="564"/>
    </row>
    <row r="10" spans="1:24" ht="242.1" customHeight="1" x14ac:dyDescent="0.25">
      <c r="A10" s="393" t="s">
        <v>394</v>
      </c>
      <c r="B10" s="393" t="s">
        <v>395</v>
      </c>
      <c r="C10" s="234">
        <v>1</v>
      </c>
      <c r="D10" s="108" t="s">
        <v>996</v>
      </c>
      <c r="E10" s="234" t="s">
        <v>396</v>
      </c>
      <c r="F10" s="234" t="s">
        <v>397</v>
      </c>
      <c r="G10" s="234" t="s">
        <v>398</v>
      </c>
      <c r="H10" s="85" t="s">
        <v>399</v>
      </c>
      <c r="I10" s="234" t="s">
        <v>193</v>
      </c>
      <c r="J10" s="108" t="s">
        <v>997</v>
      </c>
      <c r="K10" s="85">
        <v>0.12</v>
      </c>
      <c r="L10" s="85">
        <v>0.3</v>
      </c>
      <c r="M10" s="85">
        <v>0.3</v>
      </c>
      <c r="N10" s="85">
        <v>0.28000000000000003</v>
      </c>
      <c r="O10" s="137">
        <f t="shared" ref="O10:O20" si="0">SUM(K10:N10)</f>
        <v>1</v>
      </c>
      <c r="P10" s="563"/>
      <c r="Q10" s="85">
        <v>0.12</v>
      </c>
      <c r="R10" s="85">
        <v>0.3</v>
      </c>
      <c r="S10" s="234"/>
      <c r="T10" s="234"/>
      <c r="U10" s="234"/>
      <c r="V10" s="93" t="s">
        <v>998</v>
      </c>
      <c r="W10" s="569"/>
      <c r="X10" s="83"/>
    </row>
    <row r="11" spans="1:24" ht="408.95" customHeight="1" x14ac:dyDescent="0.25">
      <c r="A11" s="393"/>
      <c r="B11" s="393"/>
      <c r="C11" s="234">
        <v>2</v>
      </c>
      <c r="D11" s="108" t="s">
        <v>999</v>
      </c>
      <c r="E11" s="234" t="s">
        <v>396</v>
      </c>
      <c r="F11" s="234" t="s">
        <v>400</v>
      </c>
      <c r="G11" s="234" t="s">
        <v>401</v>
      </c>
      <c r="H11" s="85" t="s">
        <v>399</v>
      </c>
      <c r="I11" s="234" t="s">
        <v>193</v>
      </c>
      <c r="J11" s="108" t="s">
        <v>803</v>
      </c>
      <c r="K11" s="107">
        <v>0.28999999999999998</v>
      </c>
      <c r="L11" s="107">
        <v>0.435</v>
      </c>
      <c r="M11" s="107">
        <v>0.13500000000000001</v>
      </c>
      <c r="N11" s="107">
        <v>0.13500000000000001</v>
      </c>
      <c r="O11" s="137">
        <f t="shared" si="0"/>
        <v>0.995</v>
      </c>
      <c r="P11" s="563"/>
      <c r="Q11" s="85">
        <v>0.28999999999999998</v>
      </c>
      <c r="R11" s="85">
        <v>0.44</v>
      </c>
      <c r="S11" s="234"/>
      <c r="T11" s="234"/>
      <c r="U11" s="234"/>
      <c r="V11" s="93" t="s">
        <v>1000</v>
      </c>
      <c r="W11" s="83"/>
      <c r="X11" s="83"/>
    </row>
    <row r="12" spans="1:24" ht="165" customHeight="1" x14ac:dyDescent="0.25">
      <c r="A12" s="393"/>
      <c r="B12" s="393"/>
      <c r="C12" s="234">
        <v>3</v>
      </c>
      <c r="D12" s="108" t="s">
        <v>1001</v>
      </c>
      <c r="E12" s="234" t="s">
        <v>396</v>
      </c>
      <c r="F12" s="234" t="s">
        <v>402</v>
      </c>
      <c r="G12" s="234" t="s">
        <v>403</v>
      </c>
      <c r="H12" s="234" t="s">
        <v>404</v>
      </c>
      <c r="I12" s="234" t="s">
        <v>193</v>
      </c>
      <c r="J12" s="108" t="s">
        <v>804</v>
      </c>
      <c r="K12" s="107">
        <v>0.3</v>
      </c>
      <c r="L12" s="107">
        <v>0.7</v>
      </c>
      <c r="M12" s="107">
        <v>0</v>
      </c>
      <c r="N12" s="107">
        <v>0</v>
      </c>
      <c r="O12" s="137">
        <f t="shared" si="0"/>
        <v>1</v>
      </c>
      <c r="P12" s="563"/>
      <c r="Q12" s="85">
        <v>0.3</v>
      </c>
      <c r="R12" s="85">
        <v>0.4</v>
      </c>
      <c r="S12" s="234"/>
      <c r="T12" s="234"/>
      <c r="U12" s="234"/>
      <c r="V12" s="93" t="s">
        <v>1002</v>
      </c>
      <c r="W12" s="82" t="s">
        <v>1003</v>
      </c>
      <c r="X12" s="82" t="s">
        <v>1004</v>
      </c>
    </row>
    <row r="13" spans="1:24" ht="132.94999999999999" customHeight="1" x14ac:dyDescent="0.25">
      <c r="A13" s="393"/>
      <c r="B13" s="234" t="s">
        <v>405</v>
      </c>
      <c r="C13" s="234">
        <v>1</v>
      </c>
      <c r="D13" s="108" t="s">
        <v>1005</v>
      </c>
      <c r="E13" s="234" t="s">
        <v>396</v>
      </c>
      <c r="F13" s="234" t="s">
        <v>406</v>
      </c>
      <c r="G13" s="234" t="s">
        <v>407</v>
      </c>
      <c r="H13" s="234">
        <f>12+4</f>
        <v>16</v>
      </c>
      <c r="I13" s="234" t="s">
        <v>118</v>
      </c>
      <c r="J13" s="108" t="s">
        <v>805</v>
      </c>
      <c r="K13" s="570">
        <f>3+1</f>
        <v>4</v>
      </c>
      <c r="L13" s="570">
        <f>3+1</f>
        <v>4</v>
      </c>
      <c r="M13" s="570">
        <f>3+1</f>
        <v>4</v>
      </c>
      <c r="N13" s="570">
        <f>3+1</f>
        <v>4</v>
      </c>
      <c r="O13" s="571">
        <f t="shared" si="0"/>
        <v>16</v>
      </c>
      <c r="P13" s="563"/>
      <c r="Q13" s="234">
        <v>5</v>
      </c>
      <c r="R13" s="234">
        <v>4</v>
      </c>
      <c r="S13" s="234"/>
      <c r="T13" s="234"/>
      <c r="U13" s="234"/>
      <c r="V13" s="93" t="s">
        <v>1006</v>
      </c>
      <c r="W13" s="83"/>
      <c r="X13" s="83"/>
    </row>
    <row r="14" spans="1:24" ht="132.94999999999999" customHeight="1" x14ac:dyDescent="0.25">
      <c r="A14" s="393"/>
      <c r="B14" s="393" t="s">
        <v>408</v>
      </c>
      <c r="C14" s="234">
        <v>1</v>
      </c>
      <c r="D14" s="108" t="s">
        <v>1007</v>
      </c>
      <c r="E14" s="234" t="s">
        <v>396</v>
      </c>
      <c r="F14" s="234" t="s">
        <v>409</v>
      </c>
      <c r="G14" s="234" t="s">
        <v>410</v>
      </c>
      <c r="H14" s="234" t="s">
        <v>411</v>
      </c>
      <c r="I14" s="234" t="s">
        <v>193</v>
      </c>
      <c r="J14" s="108" t="s">
        <v>806</v>
      </c>
      <c r="K14" s="234">
        <v>1</v>
      </c>
      <c r="L14" s="234">
        <v>0</v>
      </c>
      <c r="M14" s="234">
        <v>0</v>
      </c>
      <c r="N14" s="234">
        <v>0</v>
      </c>
      <c r="O14" s="571">
        <f t="shared" si="0"/>
        <v>1</v>
      </c>
      <c r="P14" s="563"/>
      <c r="Q14" s="234">
        <v>1</v>
      </c>
      <c r="R14" s="234">
        <v>0</v>
      </c>
      <c r="S14" s="234"/>
      <c r="T14" s="234"/>
      <c r="U14" s="234"/>
      <c r="V14" s="179" t="s">
        <v>1008</v>
      </c>
      <c r="W14" s="83"/>
      <c r="X14" s="83"/>
    </row>
    <row r="15" spans="1:24" ht="132.94999999999999" customHeight="1" x14ac:dyDescent="0.25">
      <c r="A15" s="393"/>
      <c r="B15" s="393"/>
      <c r="C15" s="234">
        <v>2</v>
      </c>
      <c r="D15" s="108" t="s">
        <v>1009</v>
      </c>
      <c r="E15" s="234" t="s">
        <v>396</v>
      </c>
      <c r="F15" s="234" t="s">
        <v>412</v>
      </c>
      <c r="G15" s="234" t="s">
        <v>413</v>
      </c>
      <c r="H15" s="85" t="s">
        <v>399</v>
      </c>
      <c r="I15" s="234" t="s">
        <v>193</v>
      </c>
      <c r="J15" s="108" t="s">
        <v>807</v>
      </c>
      <c r="K15" s="107">
        <v>0.3</v>
      </c>
      <c r="L15" s="107">
        <v>0.3</v>
      </c>
      <c r="M15" s="107">
        <v>0.3</v>
      </c>
      <c r="N15" s="107">
        <v>0.1</v>
      </c>
      <c r="O15" s="572">
        <f t="shared" si="0"/>
        <v>0.99999999999999989</v>
      </c>
      <c r="P15" s="563"/>
      <c r="Q15" s="85">
        <v>0.3</v>
      </c>
      <c r="R15" s="85">
        <v>0.3</v>
      </c>
      <c r="S15" s="234"/>
      <c r="T15" s="234"/>
      <c r="U15" s="234"/>
      <c r="V15" s="93" t="s">
        <v>1010</v>
      </c>
      <c r="W15" s="83"/>
      <c r="X15" s="83"/>
    </row>
    <row r="16" spans="1:24" ht="132.94999999999999" customHeight="1" x14ac:dyDescent="0.25">
      <c r="A16" s="393"/>
      <c r="B16" s="234" t="s">
        <v>414</v>
      </c>
      <c r="C16" s="234">
        <v>1</v>
      </c>
      <c r="D16" s="108" t="s">
        <v>1011</v>
      </c>
      <c r="E16" s="234" t="s">
        <v>396</v>
      </c>
      <c r="F16" s="234" t="s">
        <v>415</v>
      </c>
      <c r="G16" s="234" t="s">
        <v>416</v>
      </c>
      <c r="H16" s="85" t="s">
        <v>417</v>
      </c>
      <c r="I16" s="234" t="s">
        <v>193</v>
      </c>
      <c r="J16" s="93" t="s">
        <v>808</v>
      </c>
      <c r="K16" s="234">
        <v>2</v>
      </c>
      <c r="L16" s="234">
        <v>0</v>
      </c>
      <c r="M16" s="234">
        <v>0</v>
      </c>
      <c r="N16" s="234">
        <v>0</v>
      </c>
      <c r="O16" s="144">
        <f t="shared" si="0"/>
        <v>2</v>
      </c>
      <c r="P16" s="563"/>
      <c r="Q16" s="234">
        <v>2</v>
      </c>
      <c r="R16" s="234">
        <v>0</v>
      </c>
      <c r="S16" s="234"/>
      <c r="T16" s="234"/>
      <c r="U16" s="234"/>
      <c r="V16" s="179" t="s">
        <v>1012</v>
      </c>
      <c r="W16" s="83"/>
      <c r="X16" s="83"/>
    </row>
    <row r="17" spans="1:25" ht="132.94999999999999" customHeight="1" x14ac:dyDescent="0.25">
      <c r="A17" s="393"/>
      <c r="B17" s="393" t="s">
        <v>418</v>
      </c>
      <c r="C17" s="234">
        <v>1</v>
      </c>
      <c r="D17" s="108" t="s">
        <v>1013</v>
      </c>
      <c r="E17" s="234" t="s">
        <v>396</v>
      </c>
      <c r="F17" s="234" t="s">
        <v>419</v>
      </c>
      <c r="G17" s="234" t="s">
        <v>420</v>
      </c>
      <c r="H17" s="85" t="s">
        <v>399</v>
      </c>
      <c r="I17" s="234" t="s">
        <v>193</v>
      </c>
      <c r="J17" s="108" t="s">
        <v>804</v>
      </c>
      <c r="K17" s="107">
        <v>0.3</v>
      </c>
      <c r="L17" s="107">
        <v>0.5</v>
      </c>
      <c r="M17" s="107">
        <v>0.2</v>
      </c>
      <c r="N17" s="107">
        <v>0</v>
      </c>
      <c r="O17" s="137">
        <f t="shared" si="0"/>
        <v>1</v>
      </c>
      <c r="P17" s="563"/>
      <c r="Q17" s="85">
        <v>0.3</v>
      </c>
      <c r="R17" s="85">
        <v>0.5</v>
      </c>
      <c r="S17" s="234"/>
      <c r="T17" s="234"/>
      <c r="U17" s="234"/>
      <c r="V17" s="93" t="s">
        <v>1014</v>
      </c>
      <c r="W17" s="83"/>
      <c r="X17" s="83"/>
    </row>
    <row r="18" spans="1:25" ht="174" customHeight="1" x14ac:dyDescent="0.25">
      <c r="A18" s="393"/>
      <c r="B18" s="393"/>
      <c r="C18" s="234">
        <v>3</v>
      </c>
      <c r="D18" s="108" t="s">
        <v>1015</v>
      </c>
      <c r="E18" s="234" t="s">
        <v>396</v>
      </c>
      <c r="F18" s="234" t="s">
        <v>421</v>
      </c>
      <c r="G18" s="234" t="s">
        <v>422</v>
      </c>
      <c r="H18" s="85" t="s">
        <v>423</v>
      </c>
      <c r="I18" s="234" t="s">
        <v>193</v>
      </c>
      <c r="J18" s="93" t="s">
        <v>809</v>
      </c>
      <c r="K18" s="234">
        <v>2</v>
      </c>
      <c r="L18" s="234">
        <v>0</v>
      </c>
      <c r="M18" s="234">
        <v>0</v>
      </c>
      <c r="N18" s="234">
        <v>0</v>
      </c>
      <c r="O18" s="144">
        <f t="shared" si="0"/>
        <v>2</v>
      </c>
      <c r="P18" s="563"/>
      <c r="Q18" s="234">
        <v>1</v>
      </c>
      <c r="R18" s="234">
        <v>1</v>
      </c>
      <c r="S18" s="234"/>
      <c r="T18" s="234"/>
      <c r="U18" s="234"/>
      <c r="V18" s="93" t="s">
        <v>1016</v>
      </c>
      <c r="W18" s="238"/>
      <c r="X18" s="83"/>
    </row>
    <row r="19" spans="1:25" ht="102" x14ac:dyDescent="0.25">
      <c r="A19" s="430"/>
      <c r="B19" s="234" t="s">
        <v>424</v>
      </c>
      <c r="C19" s="234">
        <v>1</v>
      </c>
      <c r="D19" s="108" t="s">
        <v>1017</v>
      </c>
      <c r="E19" s="234" t="s">
        <v>396</v>
      </c>
      <c r="F19" s="234" t="s">
        <v>425</v>
      </c>
      <c r="G19" s="234" t="s">
        <v>426</v>
      </c>
      <c r="H19" s="85" t="s">
        <v>411</v>
      </c>
      <c r="I19" s="234" t="s">
        <v>193</v>
      </c>
      <c r="J19" s="108" t="s">
        <v>810</v>
      </c>
      <c r="K19" s="234">
        <v>1</v>
      </c>
      <c r="L19" s="234">
        <v>0</v>
      </c>
      <c r="M19" s="234">
        <v>0</v>
      </c>
      <c r="N19" s="234">
        <v>0</v>
      </c>
      <c r="O19" s="144">
        <f t="shared" si="0"/>
        <v>1</v>
      </c>
      <c r="P19" s="554"/>
      <c r="Q19" s="234">
        <v>0</v>
      </c>
      <c r="R19" s="234">
        <v>1</v>
      </c>
      <c r="S19" s="234"/>
      <c r="T19" s="234"/>
      <c r="U19" s="234"/>
      <c r="V19" s="93" t="s">
        <v>1018</v>
      </c>
      <c r="W19" s="83"/>
      <c r="X19" s="83"/>
    </row>
    <row r="20" spans="1:25" ht="89.25" x14ac:dyDescent="0.25">
      <c r="A20" s="430"/>
      <c r="B20" s="234" t="s">
        <v>427</v>
      </c>
      <c r="C20" s="234">
        <v>2</v>
      </c>
      <c r="D20" s="108" t="s">
        <v>1019</v>
      </c>
      <c r="E20" s="234" t="s">
        <v>396</v>
      </c>
      <c r="F20" s="234" t="s">
        <v>428</v>
      </c>
      <c r="G20" s="234" t="s">
        <v>403</v>
      </c>
      <c r="H20" s="85" t="s">
        <v>429</v>
      </c>
      <c r="I20" s="234" t="s">
        <v>193</v>
      </c>
      <c r="J20" s="108" t="s">
        <v>804</v>
      </c>
      <c r="K20" s="234">
        <v>0</v>
      </c>
      <c r="L20" s="234">
        <v>1</v>
      </c>
      <c r="M20" s="234">
        <v>1</v>
      </c>
      <c r="N20" s="234">
        <v>0</v>
      </c>
      <c r="O20" s="144">
        <f t="shared" si="0"/>
        <v>2</v>
      </c>
      <c r="P20" s="554"/>
      <c r="Q20" s="234">
        <v>0</v>
      </c>
      <c r="R20" s="238">
        <v>1</v>
      </c>
      <c r="S20" s="234"/>
      <c r="T20" s="234"/>
      <c r="U20" s="234"/>
      <c r="V20" s="93" t="s">
        <v>1020</v>
      </c>
      <c r="W20" s="83" t="s">
        <v>1021</v>
      </c>
      <c r="X20" s="83"/>
    </row>
    <row r="21" spans="1:25" s="148" customFormat="1" x14ac:dyDescent="0.2">
      <c r="A21" s="364" t="s">
        <v>54</v>
      </c>
      <c r="B21" s="145" t="s">
        <v>1022</v>
      </c>
      <c r="C21" s="350" t="s">
        <v>55</v>
      </c>
      <c r="D21" s="351"/>
      <c r="E21" s="146" t="s">
        <v>56</v>
      </c>
      <c r="F21" s="147"/>
      <c r="G21" s="147"/>
      <c r="H21" s="147"/>
      <c r="I21" s="442" t="s">
        <v>57</v>
      </c>
      <c r="J21" s="443" t="s">
        <v>56</v>
      </c>
      <c r="K21" s="444"/>
      <c r="L21" s="444"/>
      <c r="M21" s="444"/>
      <c r="N21" s="444"/>
      <c r="O21" s="444"/>
      <c r="P21" s="338"/>
      <c r="Q21" s="338"/>
      <c r="R21" s="339"/>
      <c r="S21" s="354" t="s">
        <v>58</v>
      </c>
      <c r="T21" s="354"/>
      <c r="U21" s="354"/>
      <c r="V21" s="361" t="s">
        <v>59</v>
      </c>
      <c r="W21" s="361"/>
      <c r="X21" s="361"/>
      <c r="Y21" s="116"/>
    </row>
    <row r="22" spans="1:25" s="148" customFormat="1" x14ac:dyDescent="0.2">
      <c r="A22" s="347"/>
      <c r="B22" s="124" t="s">
        <v>1023</v>
      </c>
      <c r="C22" s="350"/>
      <c r="D22" s="351"/>
      <c r="E22" s="125" t="s">
        <v>61</v>
      </c>
      <c r="F22" s="341" t="s">
        <v>811</v>
      </c>
      <c r="G22" s="341"/>
      <c r="H22" s="342"/>
      <c r="I22" s="343"/>
      <c r="J22" s="340" t="s">
        <v>812</v>
      </c>
      <c r="K22" s="341"/>
      <c r="L22" s="341"/>
      <c r="M22" s="341"/>
      <c r="N22" s="341"/>
      <c r="O22" s="341"/>
      <c r="P22" s="341"/>
      <c r="Q22" s="341"/>
      <c r="R22" s="342"/>
      <c r="S22" s="354"/>
      <c r="T22" s="354"/>
      <c r="U22" s="354"/>
      <c r="V22" s="361" t="s">
        <v>868</v>
      </c>
      <c r="W22" s="361"/>
      <c r="X22" s="361"/>
      <c r="Y22" s="116"/>
    </row>
    <row r="23" spans="1:25" s="148" customFormat="1" x14ac:dyDescent="0.2">
      <c r="A23" s="347"/>
      <c r="B23" s="124" t="s">
        <v>1024</v>
      </c>
      <c r="C23" s="352"/>
      <c r="D23" s="353"/>
      <c r="E23" s="125" t="s">
        <v>63</v>
      </c>
      <c r="F23" s="341" t="s">
        <v>813</v>
      </c>
      <c r="G23" s="341"/>
      <c r="H23" s="342"/>
      <c r="I23" s="343"/>
      <c r="J23" s="340" t="s">
        <v>814</v>
      </c>
      <c r="K23" s="341"/>
      <c r="L23" s="341"/>
      <c r="M23" s="341"/>
      <c r="N23" s="341"/>
      <c r="O23" s="341"/>
      <c r="P23" s="341"/>
      <c r="Q23" s="341"/>
      <c r="R23" s="342"/>
      <c r="S23" s="354"/>
      <c r="T23" s="354"/>
      <c r="U23" s="354"/>
      <c r="V23" s="361" t="s">
        <v>64</v>
      </c>
      <c r="W23" s="361"/>
      <c r="X23" s="361"/>
      <c r="Y23" s="116"/>
    </row>
  </sheetData>
  <mergeCells count="38">
    <mergeCell ref="V21:X21"/>
    <mergeCell ref="F22:H22"/>
    <mergeCell ref="J22:R22"/>
    <mergeCell ref="V22:X22"/>
    <mergeCell ref="F23:H23"/>
    <mergeCell ref="J23:R23"/>
    <mergeCell ref="V23:X23"/>
    <mergeCell ref="A21:A23"/>
    <mergeCell ref="C21:D23"/>
    <mergeCell ref="I21:I23"/>
    <mergeCell ref="J21:R21"/>
    <mergeCell ref="S21:U23"/>
    <mergeCell ref="D8:D9"/>
    <mergeCell ref="E8:E9"/>
    <mergeCell ref="F8:F9"/>
    <mergeCell ref="G8:G9"/>
    <mergeCell ref="H8:H9"/>
    <mergeCell ref="B2:W2"/>
    <mergeCell ref="A1:A4"/>
    <mergeCell ref="B1:W1"/>
    <mergeCell ref="B3:W4"/>
    <mergeCell ref="A5:X5"/>
    <mergeCell ref="B6:X6"/>
    <mergeCell ref="A8:A9"/>
    <mergeCell ref="B8:B9"/>
    <mergeCell ref="C8:C9"/>
    <mergeCell ref="B17:B18"/>
    <mergeCell ref="V8:V9"/>
    <mergeCell ref="W8:W9"/>
    <mergeCell ref="X8:X9"/>
    <mergeCell ref="A10:A20"/>
    <mergeCell ref="B10:B12"/>
    <mergeCell ref="B14:B15"/>
    <mergeCell ref="I8:I9"/>
    <mergeCell ref="J8:J9"/>
    <mergeCell ref="K8:O8"/>
    <mergeCell ref="P8:P18"/>
    <mergeCell ref="Q8:U8"/>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3A09-3560-40EC-8C36-D1FFB5308B3A}">
  <dimension ref="A1:X17"/>
  <sheetViews>
    <sheetView showGridLines="0" topLeftCell="B13" zoomScale="70" zoomScaleNormal="70" workbookViewId="0">
      <selection activeCell="V19" sqref="V19"/>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9.140625" style="1" customWidth="1"/>
    <col min="7" max="7" width="28.5703125" style="1" customWidth="1"/>
    <col min="8" max="8" width="16.140625" style="1" customWidth="1"/>
    <col min="9" max="9" width="11.7109375" style="1" customWidth="1"/>
    <col min="10" max="10" width="18.85546875"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77.7109375" style="1" customWidth="1"/>
    <col min="23" max="24" width="25.5703125" style="1" customWidth="1"/>
    <col min="25" max="16384" width="10.28515625" style="1"/>
  </cols>
  <sheetData>
    <row r="1" spans="1:24" ht="15.75" thickBot="1" x14ac:dyDescent="0.3">
      <c r="A1" s="269"/>
      <c r="B1" s="269"/>
      <c r="C1" s="269"/>
      <c r="D1" s="269"/>
      <c r="E1" s="269"/>
      <c r="F1" s="269"/>
      <c r="G1" s="269"/>
      <c r="H1" s="269"/>
      <c r="I1" s="269"/>
      <c r="J1" s="269"/>
      <c r="K1" s="269"/>
      <c r="L1" s="269"/>
      <c r="M1" s="269"/>
      <c r="N1" s="269"/>
      <c r="O1" s="269"/>
      <c r="P1" s="269"/>
      <c r="Q1" s="269"/>
      <c r="R1" s="269"/>
      <c r="S1" s="269"/>
      <c r="T1" s="269"/>
      <c r="U1" s="269"/>
      <c r="V1" s="269"/>
    </row>
    <row r="2" spans="1:24" x14ac:dyDescent="0.25">
      <c r="A2" s="270"/>
      <c r="B2" s="273" t="s">
        <v>0</v>
      </c>
      <c r="C2" s="273"/>
      <c r="D2" s="273"/>
      <c r="E2" s="273"/>
      <c r="F2" s="273"/>
      <c r="G2" s="273"/>
      <c r="H2" s="273"/>
      <c r="I2" s="273"/>
      <c r="J2" s="273"/>
      <c r="K2" s="273"/>
      <c r="L2" s="273"/>
      <c r="M2" s="273"/>
      <c r="N2" s="273"/>
      <c r="O2" s="273"/>
      <c r="P2" s="273"/>
      <c r="Q2" s="273"/>
      <c r="R2" s="273"/>
      <c r="S2" s="273"/>
      <c r="T2" s="273"/>
      <c r="U2" s="273"/>
      <c r="V2" s="273"/>
      <c r="W2" s="274"/>
      <c r="X2" s="4" t="s">
        <v>1</v>
      </c>
    </row>
    <row r="3" spans="1:24" x14ac:dyDescent="0.25">
      <c r="A3" s="271"/>
      <c r="B3" s="275" t="s">
        <v>2</v>
      </c>
      <c r="C3" s="275"/>
      <c r="D3" s="275"/>
      <c r="E3" s="275"/>
      <c r="F3" s="275"/>
      <c r="G3" s="275"/>
      <c r="H3" s="275"/>
      <c r="I3" s="275"/>
      <c r="J3" s="275"/>
      <c r="K3" s="275"/>
      <c r="L3" s="275"/>
      <c r="M3" s="275"/>
      <c r="N3" s="275"/>
      <c r="O3" s="275"/>
      <c r="P3" s="275"/>
      <c r="Q3" s="275"/>
      <c r="R3" s="275"/>
      <c r="S3" s="275"/>
      <c r="T3" s="275"/>
      <c r="U3" s="275"/>
      <c r="V3" s="275"/>
      <c r="W3" s="276"/>
      <c r="X3" s="5" t="s">
        <v>3</v>
      </c>
    </row>
    <row r="4" spans="1:24" ht="28.5" x14ac:dyDescent="0.25">
      <c r="A4" s="271"/>
      <c r="B4" s="277" t="s">
        <v>4</v>
      </c>
      <c r="C4" s="277"/>
      <c r="D4" s="277"/>
      <c r="E4" s="277"/>
      <c r="F4" s="277"/>
      <c r="G4" s="277"/>
      <c r="H4" s="277"/>
      <c r="I4" s="277"/>
      <c r="J4" s="277"/>
      <c r="K4" s="277"/>
      <c r="L4" s="277"/>
      <c r="M4" s="277"/>
      <c r="N4" s="277"/>
      <c r="O4" s="277"/>
      <c r="P4" s="277"/>
      <c r="Q4" s="277"/>
      <c r="R4" s="277"/>
      <c r="S4" s="277"/>
      <c r="T4" s="277"/>
      <c r="U4" s="277"/>
      <c r="V4" s="277"/>
      <c r="W4" s="278"/>
      <c r="X4" s="6" t="s">
        <v>5</v>
      </c>
    </row>
    <row r="5" spans="1:24" ht="15.75" thickBot="1" x14ac:dyDescent="0.3">
      <c r="A5" s="272"/>
      <c r="B5" s="279"/>
      <c r="C5" s="279"/>
      <c r="D5" s="279"/>
      <c r="E5" s="279"/>
      <c r="F5" s="279"/>
      <c r="G5" s="279"/>
      <c r="H5" s="279"/>
      <c r="I5" s="279"/>
      <c r="J5" s="279"/>
      <c r="K5" s="279"/>
      <c r="L5" s="279"/>
      <c r="M5" s="279"/>
      <c r="N5" s="279"/>
      <c r="O5" s="279"/>
      <c r="P5" s="279"/>
      <c r="Q5" s="279"/>
      <c r="R5" s="279"/>
      <c r="S5" s="279"/>
      <c r="T5" s="279"/>
      <c r="U5" s="279"/>
      <c r="V5" s="279"/>
      <c r="W5" s="280"/>
      <c r="X5" s="7" t="s">
        <v>6</v>
      </c>
    </row>
    <row r="6" spans="1:24" ht="15.75" thickBot="1" x14ac:dyDescent="0.3">
      <c r="A6" s="266"/>
      <c r="B6" s="267"/>
      <c r="C6" s="267"/>
      <c r="D6" s="267"/>
      <c r="E6" s="267"/>
      <c r="F6" s="267"/>
      <c r="G6" s="267"/>
      <c r="H6" s="267"/>
      <c r="I6" s="267"/>
      <c r="J6" s="267"/>
      <c r="K6" s="267"/>
      <c r="L6" s="267"/>
      <c r="M6" s="267"/>
      <c r="N6" s="267"/>
      <c r="O6" s="267"/>
      <c r="P6" s="267"/>
      <c r="Q6" s="267"/>
      <c r="R6" s="267"/>
      <c r="S6" s="267"/>
      <c r="T6" s="267"/>
      <c r="U6" s="267"/>
      <c r="V6" s="267"/>
      <c r="W6" s="267"/>
      <c r="X6" s="268"/>
    </row>
    <row r="7" spans="1:24" ht="15.75" thickBot="1" x14ac:dyDescent="0.3">
      <c r="A7" s="8" t="s">
        <v>7</v>
      </c>
      <c r="B7" s="263" t="s">
        <v>711</v>
      </c>
      <c r="C7" s="264"/>
      <c r="D7" s="264"/>
      <c r="E7" s="264"/>
      <c r="F7" s="264"/>
      <c r="G7" s="264"/>
      <c r="H7" s="264"/>
      <c r="I7" s="264"/>
      <c r="J7" s="264"/>
      <c r="K7" s="264"/>
      <c r="L7" s="264"/>
      <c r="M7" s="264"/>
      <c r="N7" s="264"/>
      <c r="O7" s="264"/>
      <c r="P7" s="264"/>
      <c r="Q7" s="264"/>
      <c r="R7" s="264"/>
      <c r="S7" s="264"/>
      <c r="T7" s="264"/>
      <c r="U7" s="264"/>
      <c r="V7" s="264"/>
      <c r="W7" s="264"/>
      <c r="X7" s="265"/>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241" t="s">
        <v>8</v>
      </c>
      <c r="B9" s="241" t="s">
        <v>9</v>
      </c>
      <c r="C9" s="241" t="s">
        <v>10</v>
      </c>
      <c r="D9" s="241" t="s">
        <v>11</v>
      </c>
      <c r="E9" s="241" t="s">
        <v>12</v>
      </c>
      <c r="F9" s="241" t="s">
        <v>13</v>
      </c>
      <c r="G9" s="241" t="s">
        <v>14</v>
      </c>
      <c r="H9" s="241" t="s">
        <v>15</v>
      </c>
      <c r="I9" s="241" t="s">
        <v>16</v>
      </c>
      <c r="J9" s="241" t="s">
        <v>17</v>
      </c>
      <c r="K9" s="259" t="s">
        <v>18</v>
      </c>
      <c r="L9" s="259"/>
      <c r="M9" s="259"/>
      <c r="N9" s="259"/>
      <c r="O9" s="259"/>
      <c r="P9" s="241"/>
      <c r="Q9" s="241" t="s">
        <v>19</v>
      </c>
      <c r="R9" s="241"/>
      <c r="S9" s="241"/>
      <c r="T9" s="241"/>
      <c r="U9" s="241"/>
      <c r="V9" s="241" t="s">
        <v>20</v>
      </c>
      <c r="W9" s="241" t="s">
        <v>21</v>
      </c>
      <c r="X9" s="241" t="s">
        <v>22</v>
      </c>
    </row>
    <row r="10" spans="1:24" ht="42.75" x14ac:dyDescent="0.25">
      <c r="A10" s="241"/>
      <c r="B10" s="241"/>
      <c r="C10" s="241"/>
      <c r="D10" s="241"/>
      <c r="E10" s="241"/>
      <c r="F10" s="241"/>
      <c r="G10" s="241"/>
      <c r="H10" s="241"/>
      <c r="I10" s="241"/>
      <c r="J10" s="241"/>
      <c r="K10" s="219" t="s">
        <v>23</v>
      </c>
      <c r="L10" s="219" t="s">
        <v>24</v>
      </c>
      <c r="M10" s="219" t="s">
        <v>25</v>
      </c>
      <c r="N10" s="219" t="s">
        <v>26</v>
      </c>
      <c r="O10" s="219" t="s">
        <v>27</v>
      </c>
      <c r="P10" s="241"/>
      <c r="Q10" s="219" t="s">
        <v>28</v>
      </c>
      <c r="R10" s="219" t="s">
        <v>24</v>
      </c>
      <c r="S10" s="219" t="s">
        <v>25</v>
      </c>
      <c r="T10" s="219" t="s">
        <v>26</v>
      </c>
      <c r="U10" s="219" t="s">
        <v>27</v>
      </c>
      <c r="V10" s="241"/>
      <c r="W10" s="241"/>
      <c r="X10" s="241"/>
    </row>
    <row r="11" spans="1:24" ht="105" x14ac:dyDescent="0.25">
      <c r="A11" s="248" t="s">
        <v>29</v>
      </c>
      <c r="B11" s="248" t="s">
        <v>430</v>
      </c>
      <c r="C11" s="220">
        <v>1</v>
      </c>
      <c r="D11" s="220" t="s">
        <v>431</v>
      </c>
      <c r="E11" s="220" t="s">
        <v>432</v>
      </c>
      <c r="F11" s="220" t="s">
        <v>433</v>
      </c>
      <c r="G11" s="73" t="s">
        <v>434</v>
      </c>
      <c r="H11" s="38" t="s">
        <v>435</v>
      </c>
      <c r="I11" s="220" t="s">
        <v>118</v>
      </c>
      <c r="J11" s="220" t="s">
        <v>436</v>
      </c>
      <c r="K11" s="19">
        <v>0.8</v>
      </c>
      <c r="L11" s="19">
        <v>0.2</v>
      </c>
      <c r="M11" s="19">
        <v>0</v>
      </c>
      <c r="N11" s="19">
        <v>0</v>
      </c>
      <c r="O11" s="19">
        <f>+K11+L11+M11+N11</f>
        <v>1</v>
      </c>
      <c r="P11" s="241"/>
      <c r="Q11" s="24">
        <v>0.8</v>
      </c>
      <c r="R11" s="24">
        <v>0.2</v>
      </c>
      <c r="S11" s="24"/>
      <c r="T11" s="24"/>
      <c r="U11" s="24">
        <f>+Q11+R11+S11+T11</f>
        <v>1</v>
      </c>
      <c r="V11" s="108" t="s">
        <v>1025</v>
      </c>
      <c r="W11" s="12"/>
      <c r="X11" s="12"/>
    </row>
    <row r="12" spans="1:24" ht="255" x14ac:dyDescent="0.25">
      <c r="A12" s="249"/>
      <c r="B12" s="249"/>
      <c r="C12" s="220">
        <v>2</v>
      </c>
      <c r="D12" s="220" t="s">
        <v>437</v>
      </c>
      <c r="E12" s="220" t="s">
        <v>432</v>
      </c>
      <c r="F12" s="220" t="s">
        <v>438</v>
      </c>
      <c r="G12" s="73" t="s">
        <v>439</v>
      </c>
      <c r="H12" s="38" t="s">
        <v>435</v>
      </c>
      <c r="I12" s="220" t="s">
        <v>118</v>
      </c>
      <c r="J12" s="220" t="s">
        <v>440</v>
      </c>
      <c r="K12" s="19">
        <v>0.25</v>
      </c>
      <c r="L12" s="19">
        <v>0.25</v>
      </c>
      <c r="M12" s="19">
        <v>0.25</v>
      </c>
      <c r="N12" s="19">
        <v>0.25</v>
      </c>
      <c r="O12" s="19">
        <f>+K12+L12+M12+N12</f>
        <v>1</v>
      </c>
      <c r="P12" s="241"/>
      <c r="Q12" s="24">
        <v>0.25</v>
      </c>
      <c r="R12" s="24">
        <v>0.25</v>
      </c>
      <c r="S12" s="24"/>
      <c r="T12" s="24"/>
      <c r="U12" s="24">
        <f>+Q12+R12+S12+T12</f>
        <v>0.5</v>
      </c>
      <c r="V12" s="37" t="s">
        <v>1026</v>
      </c>
      <c r="W12" s="12"/>
      <c r="X12" s="12"/>
    </row>
    <row r="13" spans="1:24" ht="90" x14ac:dyDescent="0.25">
      <c r="A13" s="249"/>
      <c r="B13" s="249"/>
      <c r="C13" s="220">
        <v>3</v>
      </c>
      <c r="D13" s="220" t="s">
        <v>441</v>
      </c>
      <c r="E13" s="220" t="s">
        <v>432</v>
      </c>
      <c r="F13" s="220" t="s">
        <v>442</v>
      </c>
      <c r="G13" s="220" t="s">
        <v>443</v>
      </c>
      <c r="H13" s="38" t="s">
        <v>444</v>
      </c>
      <c r="I13" s="220" t="s">
        <v>118</v>
      </c>
      <c r="J13" s="220" t="s">
        <v>445</v>
      </c>
      <c r="K13" s="10">
        <v>0.15</v>
      </c>
      <c r="L13" s="10">
        <v>0.3</v>
      </c>
      <c r="M13" s="10">
        <v>0.3</v>
      </c>
      <c r="N13" s="10">
        <v>0.25</v>
      </c>
      <c r="O13" s="19">
        <f>+K13+L13+M13+N13</f>
        <v>1</v>
      </c>
      <c r="P13" s="241"/>
      <c r="Q13" s="24">
        <v>0.15</v>
      </c>
      <c r="R13" s="24">
        <v>0.3</v>
      </c>
      <c r="S13" s="24"/>
      <c r="T13" s="24"/>
      <c r="U13" s="24">
        <f>+Q13+R13+S13+T13</f>
        <v>0.44999999999999996</v>
      </c>
      <c r="V13" s="108" t="s">
        <v>1027</v>
      </c>
      <c r="W13" s="12"/>
      <c r="X13" s="12"/>
    </row>
    <row r="14" spans="1:24" ht="76.5" x14ac:dyDescent="0.25">
      <c r="A14" s="250"/>
      <c r="B14" s="250"/>
      <c r="C14" s="220">
        <v>4</v>
      </c>
      <c r="D14" s="220" t="s">
        <v>446</v>
      </c>
      <c r="E14" s="220" t="s">
        <v>432</v>
      </c>
      <c r="F14" s="220" t="s">
        <v>447</v>
      </c>
      <c r="G14" s="220" t="s">
        <v>448</v>
      </c>
      <c r="H14" s="38">
        <v>1</v>
      </c>
      <c r="I14" s="220" t="s">
        <v>118</v>
      </c>
      <c r="J14" s="220" t="s">
        <v>449</v>
      </c>
      <c r="K14" s="10">
        <v>0.1</v>
      </c>
      <c r="L14" s="10">
        <v>0.15</v>
      </c>
      <c r="M14" s="10">
        <v>0.25</v>
      </c>
      <c r="N14" s="10">
        <v>0.5</v>
      </c>
      <c r="O14" s="10">
        <f>+K14+L14+M14+N14</f>
        <v>1</v>
      </c>
      <c r="P14" s="241"/>
      <c r="Q14" s="10">
        <v>0.1</v>
      </c>
      <c r="R14" s="10">
        <v>0.15</v>
      </c>
      <c r="S14" s="10"/>
      <c r="T14" s="10"/>
      <c r="U14" s="10">
        <f>+Q14+R14+S14+T14</f>
        <v>0.25</v>
      </c>
      <c r="V14" s="108" t="s">
        <v>1028</v>
      </c>
      <c r="W14" s="12"/>
      <c r="X14" s="12"/>
    </row>
    <row r="15" spans="1:24" s="2" customFormat="1" x14ac:dyDescent="0.25">
      <c r="A15" s="241" t="s">
        <v>1029</v>
      </c>
      <c r="B15" s="13" t="s">
        <v>835</v>
      </c>
      <c r="C15" s="242" t="s">
        <v>55</v>
      </c>
      <c r="D15" s="243"/>
      <c r="E15" s="14" t="s">
        <v>56</v>
      </c>
      <c r="F15" s="15"/>
      <c r="G15" s="15"/>
      <c r="H15" s="15"/>
      <c r="I15" s="251" t="s">
        <v>57</v>
      </c>
      <c r="J15" s="254" t="s">
        <v>56</v>
      </c>
      <c r="K15" s="255"/>
      <c r="L15" s="255"/>
      <c r="M15" s="255"/>
      <c r="N15" s="255"/>
      <c r="O15" s="255"/>
      <c r="P15" s="255"/>
      <c r="Q15" s="255"/>
      <c r="R15" s="256"/>
      <c r="S15" s="257" t="s">
        <v>58</v>
      </c>
      <c r="T15" s="257"/>
      <c r="U15" s="257"/>
      <c r="V15" s="258" t="s">
        <v>59</v>
      </c>
      <c r="W15" s="258"/>
      <c r="X15" s="258"/>
    </row>
    <row r="16" spans="1:24" s="2" customFormat="1" ht="28.5" x14ac:dyDescent="0.25">
      <c r="A16" s="241"/>
      <c r="B16" s="13" t="s">
        <v>60</v>
      </c>
      <c r="C16" s="244"/>
      <c r="D16" s="245"/>
      <c r="E16" s="14" t="s">
        <v>61</v>
      </c>
      <c r="F16" s="252" t="s">
        <v>451</v>
      </c>
      <c r="G16" s="252"/>
      <c r="H16" s="253"/>
      <c r="I16" s="251"/>
      <c r="J16" s="260" t="s">
        <v>452</v>
      </c>
      <c r="K16" s="261"/>
      <c r="L16" s="261"/>
      <c r="M16" s="261"/>
      <c r="N16" s="261"/>
      <c r="O16" s="261"/>
      <c r="P16" s="261"/>
      <c r="Q16" s="261"/>
      <c r="R16" s="262"/>
      <c r="S16" s="257"/>
      <c r="T16" s="257"/>
      <c r="U16" s="257"/>
      <c r="V16" s="258" t="s">
        <v>868</v>
      </c>
      <c r="W16" s="258"/>
      <c r="X16" s="258"/>
    </row>
    <row r="17" spans="1:24" s="2" customFormat="1" ht="28.5" x14ac:dyDescent="0.25">
      <c r="A17" s="241"/>
      <c r="B17" s="13" t="s">
        <v>1030</v>
      </c>
      <c r="C17" s="246"/>
      <c r="D17" s="247"/>
      <c r="E17" s="14" t="s">
        <v>63</v>
      </c>
      <c r="F17" s="252" t="s">
        <v>453</v>
      </c>
      <c r="G17" s="252"/>
      <c r="H17" s="253"/>
      <c r="I17" s="251"/>
      <c r="J17" s="260" t="s">
        <v>454</v>
      </c>
      <c r="K17" s="261"/>
      <c r="L17" s="261"/>
      <c r="M17" s="261"/>
      <c r="N17" s="261"/>
      <c r="O17" s="261"/>
      <c r="P17" s="261"/>
      <c r="Q17" s="261"/>
      <c r="R17" s="262"/>
      <c r="S17" s="257"/>
      <c r="T17" s="257"/>
      <c r="U17" s="257"/>
      <c r="V17" s="258" t="s">
        <v>64</v>
      </c>
      <c r="W17" s="258"/>
      <c r="X17" s="258"/>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4"/>
    <mergeCell ref="B11:B14"/>
    <mergeCell ref="A15:A17"/>
    <mergeCell ref="C15:D17"/>
    <mergeCell ref="I15:I17"/>
    <mergeCell ref="J15:R15"/>
    <mergeCell ref="S15:U17"/>
    <mergeCell ref="V15:X15"/>
    <mergeCell ref="F16:H16"/>
    <mergeCell ref="J9:J10"/>
    <mergeCell ref="K9:O9"/>
    <mergeCell ref="P9:P14"/>
    <mergeCell ref="Q9:U9"/>
    <mergeCell ref="V9:V10"/>
    <mergeCell ref="W9:W10"/>
    <mergeCell ref="J16:R16"/>
    <mergeCell ref="V16:X16"/>
    <mergeCell ref="F17:H17"/>
    <mergeCell ref="J17:R17"/>
    <mergeCell ref="V17:X17"/>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26673-014B-4A92-90E2-BD95571BCB0F}">
  <dimension ref="A1:Y20"/>
  <sheetViews>
    <sheetView showGridLines="0" topLeftCell="C16" zoomScale="70" zoomScaleNormal="70" workbookViewId="0">
      <selection activeCell="V31" sqref="V31"/>
    </sheetView>
  </sheetViews>
  <sheetFormatPr baseColWidth="10" defaultColWidth="10.28515625" defaultRowHeight="15" x14ac:dyDescent="0.25"/>
  <cols>
    <col min="1" max="1" width="17.85546875" style="1" customWidth="1"/>
    <col min="2" max="2" width="17.140625" style="1" customWidth="1"/>
    <col min="3" max="3" width="5.42578125" style="1" customWidth="1"/>
    <col min="4" max="4" width="25.85546875" style="1" customWidth="1"/>
    <col min="5" max="5" width="20.28515625" style="1" customWidth="1"/>
    <col min="6" max="6" width="18.140625" style="1" customWidth="1"/>
    <col min="7" max="7" width="28.5703125" style="1" customWidth="1"/>
    <col min="8" max="8" width="16.140625" style="1" customWidth="1"/>
    <col min="9" max="9" width="13.5703125" style="1" customWidth="1"/>
    <col min="10" max="10" width="18.85546875" style="1" customWidth="1"/>
    <col min="11" max="14" width="7.5703125" style="1" customWidth="1"/>
    <col min="15" max="15" width="9.7109375" style="1" customWidth="1"/>
    <col min="16" max="16" width="1.42578125" style="3" customWidth="1"/>
    <col min="17" max="17" width="6.28515625" style="1" customWidth="1"/>
    <col min="18" max="20" width="7.7109375" style="1" customWidth="1"/>
    <col min="21" max="21" width="9.7109375" style="1" customWidth="1"/>
    <col min="22" max="22" width="80.140625" style="1" customWidth="1"/>
    <col min="23" max="24" width="25.5703125" style="1" customWidth="1"/>
    <col min="25" max="25" width="57.140625" style="1" customWidth="1"/>
    <col min="26" max="16384" width="10.28515625" style="1"/>
  </cols>
  <sheetData>
    <row r="1" spans="1:25" ht="15.75" thickBot="1" x14ac:dyDescent="0.3">
      <c r="A1" s="269"/>
      <c r="B1" s="269"/>
      <c r="C1" s="269"/>
      <c r="D1" s="269"/>
      <c r="E1" s="269"/>
      <c r="F1" s="269"/>
      <c r="G1" s="269"/>
      <c r="H1" s="269"/>
      <c r="I1" s="269"/>
      <c r="J1" s="269"/>
      <c r="K1" s="269"/>
      <c r="L1" s="269"/>
      <c r="M1" s="269"/>
      <c r="N1" s="269"/>
      <c r="O1" s="269"/>
      <c r="P1" s="269"/>
      <c r="Q1" s="269"/>
      <c r="R1" s="269"/>
      <c r="S1" s="269"/>
      <c r="T1" s="269"/>
      <c r="U1" s="269"/>
      <c r="V1" s="269"/>
    </row>
    <row r="2" spans="1:25" x14ac:dyDescent="0.25">
      <c r="A2" s="270"/>
      <c r="B2" s="273" t="s">
        <v>0</v>
      </c>
      <c r="C2" s="273"/>
      <c r="D2" s="273"/>
      <c r="E2" s="273"/>
      <c r="F2" s="273"/>
      <c r="G2" s="273"/>
      <c r="H2" s="273"/>
      <c r="I2" s="273"/>
      <c r="J2" s="273"/>
      <c r="K2" s="273"/>
      <c r="L2" s="273"/>
      <c r="M2" s="273"/>
      <c r="N2" s="273"/>
      <c r="O2" s="273"/>
      <c r="P2" s="273"/>
      <c r="Q2" s="273"/>
      <c r="R2" s="273"/>
      <c r="S2" s="273"/>
      <c r="T2" s="273"/>
      <c r="U2" s="273"/>
      <c r="V2" s="273"/>
      <c r="W2" s="274"/>
      <c r="X2" s="4" t="s">
        <v>1</v>
      </c>
    </row>
    <row r="3" spans="1:25" x14ac:dyDescent="0.25">
      <c r="A3" s="271"/>
      <c r="B3" s="275" t="s">
        <v>2</v>
      </c>
      <c r="C3" s="275"/>
      <c r="D3" s="275"/>
      <c r="E3" s="275"/>
      <c r="F3" s="275"/>
      <c r="G3" s="275"/>
      <c r="H3" s="275"/>
      <c r="I3" s="275"/>
      <c r="J3" s="275"/>
      <c r="K3" s="275"/>
      <c r="L3" s="275"/>
      <c r="M3" s="275"/>
      <c r="N3" s="275"/>
      <c r="O3" s="275"/>
      <c r="P3" s="275"/>
      <c r="Q3" s="275"/>
      <c r="R3" s="275"/>
      <c r="S3" s="275"/>
      <c r="T3" s="275"/>
      <c r="U3" s="275"/>
      <c r="V3" s="275"/>
      <c r="W3" s="276"/>
      <c r="X3" s="5" t="s">
        <v>3</v>
      </c>
    </row>
    <row r="4" spans="1:25" ht="28.5" x14ac:dyDescent="0.25">
      <c r="A4" s="271"/>
      <c r="B4" s="277" t="s">
        <v>4</v>
      </c>
      <c r="C4" s="277"/>
      <c r="D4" s="277"/>
      <c r="E4" s="277"/>
      <c r="F4" s="277"/>
      <c r="G4" s="277"/>
      <c r="H4" s="277"/>
      <c r="I4" s="277"/>
      <c r="J4" s="277"/>
      <c r="K4" s="277"/>
      <c r="L4" s="277"/>
      <c r="M4" s="277"/>
      <c r="N4" s="277"/>
      <c r="O4" s="277"/>
      <c r="P4" s="277"/>
      <c r="Q4" s="277"/>
      <c r="R4" s="277"/>
      <c r="S4" s="277"/>
      <c r="T4" s="277"/>
      <c r="U4" s="277"/>
      <c r="V4" s="277"/>
      <c r="W4" s="278"/>
      <c r="X4" s="6" t="s">
        <v>5</v>
      </c>
    </row>
    <row r="5" spans="1:25" ht="15.75" thickBot="1" x14ac:dyDescent="0.3">
      <c r="A5" s="272"/>
      <c r="B5" s="279"/>
      <c r="C5" s="279"/>
      <c r="D5" s="279"/>
      <c r="E5" s="279"/>
      <c r="F5" s="279"/>
      <c r="G5" s="279"/>
      <c r="H5" s="279"/>
      <c r="I5" s="279"/>
      <c r="J5" s="279"/>
      <c r="K5" s="279"/>
      <c r="L5" s="279"/>
      <c r="M5" s="279"/>
      <c r="N5" s="279"/>
      <c r="O5" s="279"/>
      <c r="P5" s="279"/>
      <c r="Q5" s="279"/>
      <c r="R5" s="279"/>
      <c r="S5" s="279"/>
      <c r="T5" s="279"/>
      <c r="U5" s="279"/>
      <c r="V5" s="279"/>
      <c r="W5" s="280"/>
      <c r="X5" s="7" t="s">
        <v>6</v>
      </c>
    </row>
    <row r="6" spans="1:25" ht="15.75" thickBot="1" x14ac:dyDescent="0.3">
      <c r="A6" s="266"/>
      <c r="B6" s="267"/>
      <c r="C6" s="267"/>
      <c r="D6" s="267"/>
      <c r="E6" s="267"/>
      <c r="F6" s="267"/>
      <c r="G6" s="267"/>
      <c r="H6" s="267"/>
      <c r="I6" s="267"/>
      <c r="J6" s="267"/>
      <c r="K6" s="267"/>
      <c r="L6" s="267"/>
      <c r="M6" s="267"/>
      <c r="N6" s="267"/>
      <c r="O6" s="267"/>
      <c r="P6" s="267"/>
      <c r="Q6" s="267"/>
      <c r="R6" s="267"/>
      <c r="S6" s="267"/>
      <c r="T6" s="267"/>
      <c r="U6" s="267"/>
      <c r="V6" s="267"/>
      <c r="W6" s="267"/>
      <c r="X6" s="268"/>
    </row>
    <row r="7" spans="1:25" ht="15.75" thickBot="1" x14ac:dyDescent="0.3">
      <c r="A7" s="8" t="s">
        <v>7</v>
      </c>
      <c r="B7" s="263" t="s">
        <v>712</v>
      </c>
      <c r="C7" s="264"/>
      <c r="D7" s="264"/>
      <c r="E7" s="264"/>
      <c r="F7" s="264"/>
      <c r="G7" s="264"/>
      <c r="H7" s="264"/>
      <c r="I7" s="264"/>
      <c r="J7" s="264"/>
      <c r="K7" s="264"/>
      <c r="L7" s="264"/>
      <c r="M7" s="264"/>
      <c r="N7" s="264"/>
      <c r="O7" s="264"/>
      <c r="P7" s="264"/>
      <c r="Q7" s="264"/>
      <c r="R7" s="264"/>
      <c r="S7" s="264"/>
      <c r="T7" s="264"/>
      <c r="U7" s="264"/>
      <c r="V7" s="264"/>
      <c r="W7" s="264"/>
      <c r="X7" s="265"/>
    </row>
    <row r="8" spans="1:25" x14ac:dyDescent="0.25">
      <c r="A8" s="9"/>
      <c r="B8" s="9"/>
      <c r="C8" s="9"/>
      <c r="D8" s="9"/>
      <c r="E8" s="9"/>
      <c r="F8" s="9"/>
      <c r="G8" s="9"/>
      <c r="H8" s="9"/>
      <c r="I8" s="9"/>
      <c r="J8" s="9"/>
      <c r="K8" s="9"/>
      <c r="L8" s="9"/>
      <c r="M8" s="9"/>
      <c r="N8" s="9"/>
      <c r="O8" s="9"/>
      <c r="P8" s="9"/>
      <c r="Q8" s="9"/>
      <c r="R8" s="9"/>
      <c r="S8" s="9"/>
      <c r="T8" s="9"/>
      <c r="U8" s="9"/>
      <c r="V8" s="9"/>
    </row>
    <row r="9" spans="1:25" x14ac:dyDescent="0.25">
      <c r="A9" s="241" t="s">
        <v>8</v>
      </c>
      <c r="B9" s="241" t="s">
        <v>9</v>
      </c>
      <c r="C9" s="241" t="s">
        <v>10</v>
      </c>
      <c r="D9" s="241" t="s">
        <v>11</v>
      </c>
      <c r="E9" s="241" t="s">
        <v>12</v>
      </c>
      <c r="F9" s="241" t="s">
        <v>13</v>
      </c>
      <c r="G9" s="241" t="s">
        <v>14</v>
      </c>
      <c r="H9" s="241" t="s">
        <v>15</v>
      </c>
      <c r="I9" s="241" t="s">
        <v>16</v>
      </c>
      <c r="J9" s="241" t="s">
        <v>17</v>
      </c>
      <c r="K9" s="259" t="s">
        <v>18</v>
      </c>
      <c r="L9" s="259"/>
      <c r="M9" s="259"/>
      <c r="N9" s="259"/>
      <c r="O9" s="259"/>
      <c r="P9" s="241"/>
      <c r="Q9" s="241" t="s">
        <v>19</v>
      </c>
      <c r="R9" s="241"/>
      <c r="S9" s="241"/>
      <c r="T9" s="241"/>
      <c r="U9" s="241"/>
      <c r="V9" s="241" t="s">
        <v>20</v>
      </c>
      <c r="W9" s="241" t="s">
        <v>21</v>
      </c>
      <c r="X9" s="241" t="s">
        <v>22</v>
      </c>
    </row>
    <row r="10" spans="1:25" ht="28.5" x14ac:dyDescent="0.25">
      <c r="A10" s="241"/>
      <c r="B10" s="241"/>
      <c r="C10" s="241"/>
      <c r="D10" s="241"/>
      <c r="E10" s="241"/>
      <c r="F10" s="241"/>
      <c r="G10" s="241"/>
      <c r="H10" s="241"/>
      <c r="I10" s="241"/>
      <c r="J10" s="241"/>
      <c r="K10" s="219" t="s">
        <v>23</v>
      </c>
      <c r="L10" s="219" t="s">
        <v>24</v>
      </c>
      <c r="M10" s="219" t="s">
        <v>25</v>
      </c>
      <c r="N10" s="219" t="s">
        <v>26</v>
      </c>
      <c r="O10" s="219" t="s">
        <v>27</v>
      </c>
      <c r="P10" s="241"/>
      <c r="Q10" s="219" t="s">
        <v>28</v>
      </c>
      <c r="R10" s="219" t="s">
        <v>24</v>
      </c>
      <c r="S10" s="219" t="s">
        <v>25</v>
      </c>
      <c r="T10" s="219" t="s">
        <v>26</v>
      </c>
      <c r="U10" s="219" t="s">
        <v>27</v>
      </c>
      <c r="V10" s="241"/>
      <c r="W10" s="241"/>
      <c r="X10" s="241"/>
      <c r="Y10" s="573"/>
    </row>
    <row r="11" spans="1:25" ht="90" x14ac:dyDescent="0.25">
      <c r="A11" s="248" t="s">
        <v>29</v>
      </c>
      <c r="B11" s="248" t="s">
        <v>430</v>
      </c>
      <c r="C11" s="220">
        <v>1</v>
      </c>
      <c r="D11" s="220" t="s">
        <v>455</v>
      </c>
      <c r="E11" s="220" t="s">
        <v>432</v>
      </c>
      <c r="F11" s="220" t="s">
        <v>456</v>
      </c>
      <c r="G11" s="73" t="s">
        <v>434</v>
      </c>
      <c r="H11" s="38" t="s">
        <v>435</v>
      </c>
      <c r="I11" s="220" t="s">
        <v>118</v>
      </c>
      <c r="J11" s="220" t="s">
        <v>436</v>
      </c>
      <c r="K11" s="19">
        <v>0.8</v>
      </c>
      <c r="L11" s="19">
        <v>0.2</v>
      </c>
      <c r="M11" s="19"/>
      <c r="N11" s="19"/>
      <c r="O11" s="19">
        <v>1</v>
      </c>
      <c r="P11" s="241"/>
      <c r="Q11" s="24">
        <v>0.8</v>
      </c>
      <c r="R11" s="24">
        <v>0.2</v>
      </c>
      <c r="S11" s="220"/>
      <c r="T11" s="220"/>
      <c r="U11" s="24">
        <f>+Q11+R11+S11+T11</f>
        <v>1</v>
      </c>
      <c r="V11" s="108" t="s">
        <v>1031</v>
      </c>
      <c r="W11" s="12"/>
      <c r="X11" s="12"/>
      <c r="Y11" s="574"/>
    </row>
    <row r="12" spans="1:25" ht="75" x14ac:dyDescent="0.25">
      <c r="A12" s="249"/>
      <c r="B12" s="249"/>
      <c r="C12" s="220">
        <v>2</v>
      </c>
      <c r="D12" s="220" t="s">
        <v>457</v>
      </c>
      <c r="E12" s="220" t="s">
        <v>432</v>
      </c>
      <c r="F12" s="220" t="s">
        <v>458</v>
      </c>
      <c r="G12" s="73" t="s">
        <v>459</v>
      </c>
      <c r="H12" s="38" t="s">
        <v>435</v>
      </c>
      <c r="I12" s="220" t="s">
        <v>217</v>
      </c>
      <c r="J12" s="220" t="s">
        <v>460</v>
      </c>
      <c r="K12" s="19">
        <v>0.1</v>
      </c>
      <c r="L12" s="19">
        <v>0.35</v>
      </c>
      <c r="M12" s="19">
        <v>0.35</v>
      </c>
      <c r="N12" s="19">
        <v>0.2</v>
      </c>
      <c r="O12" s="19">
        <f t="shared" ref="O12:O17" si="0">+K12+L12+M12+N12</f>
        <v>1</v>
      </c>
      <c r="P12" s="241"/>
      <c r="Q12" s="24">
        <v>0.1</v>
      </c>
      <c r="R12" s="24">
        <v>0.35</v>
      </c>
      <c r="S12" s="220"/>
      <c r="T12" s="220"/>
      <c r="U12" s="24">
        <f>+Q12+R12+S12+T12</f>
        <v>0.44999999999999996</v>
      </c>
      <c r="V12" s="108" t="s">
        <v>1032</v>
      </c>
      <c r="W12" s="12"/>
      <c r="X12" s="12"/>
      <c r="Y12" s="574"/>
    </row>
    <row r="13" spans="1:25" ht="89.25" x14ac:dyDescent="0.25">
      <c r="A13" s="249"/>
      <c r="B13" s="249"/>
      <c r="C13" s="220">
        <v>3</v>
      </c>
      <c r="D13" s="220" t="s">
        <v>461</v>
      </c>
      <c r="E13" s="220" t="s">
        <v>432</v>
      </c>
      <c r="F13" s="220" t="s">
        <v>1033</v>
      </c>
      <c r="G13" s="73" t="s">
        <v>462</v>
      </c>
      <c r="H13" s="38" t="s">
        <v>435</v>
      </c>
      <c r="I13" s="220" t="s">
        <v>118</v>
      </c>
      <c r="J13" s="220" t="s">
        <v>705</v>
      </c>
      <c r="K13" s="19">
        <v>0.25</v>
      </c>
      <c r="L13" s="19">
        <v>0.25</v>
      </c>
      <c r="M13" s="19">
        <v>0.25</v>
      </c>
      <c r="N13" s="19">
        <v>0.25</v>
      </c>
      <c r="O13" s="19">
        <f t="shared" si="0"/>
        <v>1</v>
      </c>
      <c r="P13" s="241"/>
      <c r="Q13" s="24">
        <v>0.25</v>
      </c>
      <c r="R13" s="24">
        <v>0.25</v>
      </c>
      <c r="S13" s="220"/>
      <c r="T13" s="220"/>
      <c r="U13" s="24">
        <f t="shared" ref="U13:U17" si="1">+Q13+R13+S13+T13</f>
        <v>0.5</v>
      </c>
      <c r="V13" s="108" t="s">
        <v>1034</v>
      </c>
      <c r="W13" s="12"/>
      <c r="X13" s="12"/>
      <c r="Y13" s="39"/>
    </row>
    <row r="14" spans="1:25" ht="191.25" x14ac:dyDescent="0.25">
      <c r="A14" s="249"/>
      <c r="B14" s="249"/>
      <c r="C14" s="220">
        <v>4</v>
      </c>
      <c r="D14" s="220" t="s">
        <v>463</v>
      </c>
      <c r="E14" s="220" t="s">
        <v>432</v>
      </c>
      <c r="F14" s="220" t="s">
        <v>1035</v>
      </c>
      <c r="G14" s="73" t="s">
        <v>464</v>
      </c>
      <c r="H14" s="38" t="s">
        <v>435</v>
      </c>
      <c r="I14" s="220" t="s">
        <v>118</v>
      </c>
      <c r="J14" s="220" t="s">
        <v>1036</v>
      </c>
      <c r="K14" s="19">
        <v>0.25</v>
      </c>
      <c r="L14" s="19">
        <v>0.25</v>
      </c>
      <c r="M14" s="19">
        <v>0.25</v>
      </c>
      <c r="N14" s="19">
        <v>0.25</v>
      </c>
      <c r="O14" s="19">
        <f t="shared" si="0"/>
        <v>1</v>
      </c>
      <c r="P14" s="241"/>
      <c r="Q14" s="24">
        <v>0.1</v>
      </c>
      <c r="R14" s="24">
        <v>0.4</v>
      </c>
      <c r="S14" s="220"/>
      <c r="T14" s="220"/>
      <c r="U14" s="24">
        <f t="shared" si="1"/>
        <v>0.5</v>
      </c>
      <c r="V14" s="108" t="s">
        <v>1037</v>
      </c>
      <c r="W14" s="12"/>
      <c r="X14" s="12"/>
      <c r="Y14" s="39"/>
    </row>
    <row r="15" spans="1:25" ht="140.25" x14ac:dyDescent="0.25">
      <c r="A15" s="249"/>
      <c r="B15" s="249"/>
      <c r="C15" s="220">
        <v>5</v>
      </c>
      <c r="D15" s="220" t="s">
        <v>465</v>
      </c>
      <c r="E15" s="220" t="s">
        <v>432</v>
      </c>
      <c r="F15" s="220" t="s">
        <v>466</v>
      </c>
      <c r="G15" s="220" t="s">
        <v>467</v>
      </c>
      <c r="H15" s="38" t="s">
        <v>435</v>
      </c>
      <c r="I15" s="220" t="s">
        <v>118</v>
      </c>
      <c r="J15" s="220" t="s">
        <v>468</v>
      </c>
      <c r="K15" s="10">
        <v>0.1</v>
      </c>
      <c r="L15" s="10">
        <v>0.2</v>
      </c>
      <c r="M15" s="10">
        <v>0.45</v>
      </c>
      <c r="N15" s="10">
        <v>0.25</v>
      </c>
      <c r="O15" s="19">
        <f t="shared" si="0"/>
        <v>1</v>
      </c>
      <c r="P15" s="241"/>
      <c r="Q15" s="24">
        <v>0.1</v>
      </c>
      <c r="R15" s="24">
        <v>0.2</v>
      </c>
      <c r="S15" s="220"/>
      <c r="T15" s="220"/>
      <c r="U15" s="24">
        <f t="shared" si="1"/>
        <v>0.30000000000000004</v>
      </c>
      <c r="V15" s="108" t="s">
        <v>1038</v>
      </c>
      <c r="W15" s="12"/>
      <c r="X15" s="12"/>
      <c r="Y15" s="574"/>
    </row>
    <row r="16" spans="1:25" ht="231" x14ac:dyDescent="0.25">
      <c r="A16" s="249"/>
      <c r="B16" s="249"/>
      <c r="C16" s="220">
        <v>6</v>
      </c>
      <c r="D16" s="220" t="s">
        <v>469</v>
      </c>
      <c r="E16" s="220" t="s">
        <v>432</v>
      </c>
      <c r="F16" s="220" t="s">
        <v>470</v>
      </c>
      <c r="G16" s="220" t="s">
        <v>471</v>
      </c>
      <c r="H16" s="38" t="s">
        <v>435</v>
      </c>
      <c r="I16" s="220" t="s">
        <v>118</v>
      </c>
      <c r="J16" s="220" t="s">
        <v>472</v>
      </c>
      <c r="K16" s="10">
        <v>0.25</v>
      </c>
      <c r="L16" s="10">
        <v>0.25</v>
      </c>
      <c r="M16" s="10">
        <v>0.25</v>
      </c>
      <c r="N16" s="10">
        <v>0.25</v>
      </c>
      <c r="O16" s="19">
        <f t="shared" si="0"/>
        <v>1</v>
      </c>
      <c r="P16" s="241"/>
      <c r="Q16" s="24">
        <v>0.25</v>
      </c>
      <c r="R16" s="24">
        <v>0.25</v>
      </c>
      <c r="S16" s="220"/>
      <c r="T16" s="220"/>
      <c r="U16" s="24">
        <f t="shared" si="1"/>
        <v>0.5</v>
      </c>
      <c r="V16" s="108" t="s">
        <v>1039</v>
      </c>
      <c r="W16" s="12"/>
      <c r="X16" s="12"/>
      <c r="Y16" s="574"/>
    </row>
    <row r="17" spans="1:25" ht="89.25" x14ac:dyDescent="0.25">
      <c r="A17" s="250"/>
      <c r="B17" s="250"/>
      <c r="C17" s="220">
        <v>7</v>
      </c>
      <c r="D17" s="220" t="s">
        <v>473</v>
      </c>
      <c r="E17" s="220" t="s">
        <v>432</v>
      </c>
      <c r="F17" s="220" t="s">
        <v>474</v>
      </c>
      <c r="G17" s="220" t="s">
        <v>471</v>
      </c>
      <c r="H17" s="38" t="s">
        <v>435</v>
      </c>
      <c r="I17" s="220" t="s">
        <v>118</v>
      </c>
      <c r="J17" s="220" t="s">
        <v>475</v>
      </c>
      <c r="K17" s="10">
        <v>0.25</v>
      </c>
      <c r="L17" s="10">
        <v>0.25</v>
      </c>
      <c r="M17" s="10">
        <v>0.25</v>
      </c>
      <c r="N17" s="10">
        <v>0.25</v>
      </c>
      <c r="O17" s="10">
        <f t="shared" si="0"/>
        <v>1</v>
      </c>
      <c r="P17" s="241"/>
      <c r="Q17" s="24">
        <v>0.25</v>
      </c>
      <c r="R17" s="24">
        <v>0.25</v>
      </c>
      <c r="S17" s="220"/>
      <c r="T17" s="220"/>
      <c r="U17" s="24">
        <f t="shared" si="1"/>
        <v>0.5</v>
      </c>
      <c r="V17" s="108" t="s">
        <v>1040</v>
      </c>
      <c r="W17" s="12"/>
      <c r="X17" s="12"/>
      <c r="Y17" s="39"/>
    </row>
    <row r="18" spans="1:25" s="2" customFormat="1" ht="28.5" x14ac:dyDescent="0.25">
      <c r="A18" s="241" t="s">
        <v>1041</v>
      </c>
      <c r="B18" s="13" t="s">
        <v>835</v>
      </c>
      <c r="C18" s="242" t="s">
        <v>55</v>
      </c>
      <c r="D18" s="243"/>
      <c r="E18" s="14" t="s">
        <v>56</v>
      </c>
      <c r="F18" s="15"/>
      <c r="G18" s="15"/>
      <c r="H18" s="15"/>
      <c r="I18" s="251" t="s">
        <v>57</v>
      </c>
      <c r="J18" s="254" t="s">
        <v>56</v>
      </c>
      <c r="K18" s="255"/>
      <c r="L18" s="255"/>
      <c r="M18" s="255"/>
      <c r="N18" s="255"/>
      <c r="O18" s="255"/>
      <c r="P18" s="255"/>
      <c r="Q18" s="255"/>
      <c r="R18" s="256"/>
      <c r="S18" s="257" t="s">
        <v>58</v>
      </c>
      <c r="T18" s="257"/>
      <c r="U18" s="257"/>
      <c r="V18" s="258" t="s">
        <v>59</v>
      </c>
      <c r="W18" s="258"/>
      <c r="X18" s="258"/>
      <c r="Y18" s="1"/>
    </row>
    <row r="19" spans="1:25" s="2" customFormat="1" ht="28.5" x14ac:dyDescent="0.25">
      <c r="A19" s="241"/>
      <c r="B19" s="13" t="s">
        <v>60</v>
      </c>
      <c r="C19" s="244"/>
      <c r="D19" s="245"/>
      <c r="E19" s="14" t="s">
        <v>61</v>
      </c>
      <c r="F19" s="252" t="s">
        <v>451</v>
      </c>
      <c r="G19" s="252"/>
      <c r="H19" s="253"/>
      <c r="I19" s="251"/>
      <c r="J19" s="260" t="s">
        <v>452</v>
      </c>
      <c r="K19" s="261"/>
      <c r="L19" s="261"/>
      <c r="M19" s="261"/>
      <c r="N19" s="261"/>
      <c r="O19" s="261"/>
      <c r="P19" s="261"/>
      <c r="Q19" s="261"/>
      <c r="R19" s="262"/>
      <c r="S19" s="257"/>
      <c r="T19" s="257"/>
      <c r="U19" s="257"/>
      <c r="V19" s="258" t="s">
        <v>868</v>
      </c>
      <c r="W19" s="258"/>
      <c r="X19" s="258"/>
      <c r="Y19" s="1"/>
    </row>
    <row r="20" spans="1:25" s="2" customFormat="1" ht="28.5" x14ac:dyDescent="0.25">
      <c r="A20" s="241"/>
      <c r="B20" s="13" t="s">
        <v>1030</v>
      </c>
      <c r="C20" s="246"/>
      <c r="D20" s="247"/>
      <c r="E20" s="14" t="s">
        <v>63</v>
      </c>
      <c r="F20" s="252" t="s">
        <v>453</v>
      </c>
      <c r="G20" s="252"/>
      <c r="H20" s="253"/>
      <c r="I20" s="251"/>
      <c r="J20" s="260" t="s">
        <v>454</v>
      </c>
      <c r="K20" s="261"/>
      <c r="L20" s="261"/>
      <c r="M20" s="261"/>
      <c r="N20" s="261"/>
      <c r="O20" s="261"/>
      <c r="P20" s="261"/>
      <c r="Q20" s="261"/>
      <c r="R20" s="262"/>
      <c r="S20" s="257"/>
      <c r="T20" s="257"/>
      <c r="U20" s="257"/>
      <c r="V20" s="258" t="s">
        <v>64</v>
      </c>
      <c r="W20" s="258"/>
      <c r="X20" s="258"/>
      <c r="Y20" s="1"/>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7"/>
    <mergeCell ref="B11:B17"/>
    <mergeCell ref="A18:A20"/>
    <mergeCell ref="C18:D20"/>
    <mergeCell ref="I18:I20"/>
    <mergeCell ref="J18:R18"/>
    <mergeCell ref="S18:U20"/>
    <mergeCell ref="V18:X18"/>
    <mergeCell ref="F19:H19"/>
    <mergeCell ref="J9:J10"/>
    <mergeCell ref="K9:O9"/>
    <mergeCell ref="P9:P17"/>
    <mergeCell ref="Q9:U9"/>
    <mergeCell ref="V9:V10"/>
    <mergeCell ref="W9:W10"/>
    <mergeCell ref="J19:R19"/>
    <mergeCell ref="V19:X19"/>
    <mergeCell ref="F20:H20"/>
    <mergeCell ref="J20:R20"/>
    <mergeCell ref="V20:X20"/>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88180-31F2-41C8-B11C-1EE43708E141}">
  <dimension ref="A1:Y20"/>
  <sheetViews>
    <sheetView topLeftCell="P16" workbookViewId="0">
      <selection activeCell="Y27" sqref="Y27"/>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3.42578125" style="1" customWidth="1"/>
    <col min="10" max="10" width="20.42578125" style="1" customWidth="1"/>
    <col min="11" max="14" width="5.7109375" style="1" customWidth="1"/>
    <col min="15" max="15" width="7.7109375" style="1" customWidth="1"/>
    <col min="16" max="16" width="1.42578125" style="3" customWidth="1"/>
    <col min="17" max="20" width="6.140625" style="1" customWidth="1"/>
    <col min="21" max="21" width="7.85546875" style="1" customWidth="1"/>
    <col min="22" max="22" width="34" style="1" customWidth="1"/>
    <col min="23" max="24" width="25.42578125" style="1" customWidth="1"/>
    <col min="25" max="16384" width="10.28515625" style="1"/>
  </cols>
  <sheetData>
    <row r="1" spans="1:24" ht="15.75" thickBot="1" x14ac:dyDescent="0.3">
      <c r="A1" s="269"/>
      <c r="B1" s="269"/>
      <c r="C1" s="269"/>
      <c r="D1" s="269"/>
      <c r="E1" s="269"/>
      <c r="F1" s="269"/>
      <c r="G1" s="269"/>
      <c r="H1" s="269"/>
      <c r="I1" s="269"/>
      <c r="J1" s="269"/>
      <c r="K1" s="269"/>
      <c r="L1" s="269"/>
      <c r="M1" s="269"/>
      <c r="N1" s="269"/>
      <c r="O1" s="269"/>
      <c r="P1" s="269"/>
      <c r="Q1" s="269"/>
      <c r="R1" s="269"/>
      <c r="S1" s="269"/>
      <c r="T1" s="269"/>
      <c r="U1" s="269"/>
      <c r="V1" s="269"/>
    </row>
    <row r="2" spans="1:24" x14ac:dyDescent="0.25">
      <c r="A2" s="270"/>
      <c r="B2" s="273" t="s">
        <v>0</v>
      </c>
      <c r="C2" s="273"/>
      <c r="D2" s="273"/>
      <c r="E2" s="273"/>
      <c r="F2" s="273"/>
      <c r="G2" s="273"/>
      <c r="H2" s="273"/>
      <c r="I2" s="273"/>
      <c r="J2" s="273"/>
      <c r="K2" s="273"/>
      <c r="L2" s="273"/>
      <c r="M2" s="273"/>
      <c r="N2" s="273"/>
      <c r="O2" s="273"/>
      <c r="P2" s="273"/>
      <c r="Q2" s="273"/>
      <c r="R2" s="273"/>
      <c r="S2" s="273"/>
      <c r="T2" s="273"/>
      <c r="U2" s="273"/>
      <c r="V2" s="273"/>
      <c r="W2" s="274"/>
      <c r="X2" s="4" t="s">
        <v>1</v>
      </c>
    </row>
    <row r="3" spans="1:24" x14ac:dyDescent="0.25">
      <c r="A3" s="271"/>
      <c r="B3" s="275" t="s">
        <v>526</v>
      </c>
      <c r="C3" s="275"/>
      <c r="D3" s="275"/>
      <c r="E3" s="275"/>
      <c r="F3" s="275"/>
      <c r="G3" s="275"/>
      <c r="H3" s="275"/>
      <c r="I3" s="275"/>
      <c r="J3" s="275"/>
      <c r="K3" s="275"/>
      <c r="L3" s="275"/>
      <c r="M3" s="275"/>
      <c r="N3" s="275"/>
      <c r="O3" s="275"/>
      <c r="P3" s="275"/>
      <c r="Q3" s="275"/>
      <c r="R3" s="275"/>
      <c r="S3" s="275"/>
      <c r="T3" s="275"/>
      <c r="U3" s="275"/>
      <c r="V3" s="275"/>
      <c r="W3" s="276"/>
      <c r="X3" s="5" t="s">
        <v>3</v>
      </c>
    </row>
    <row r="4" spans="1:24" ht="28.5" x14ac:dyDescent="0.25">
      <c r="A4" s="271"/>
      <c r="B4" s="277" t="s">
        <v>65</v>
      </c>
      <c r="C4" s="277"/>
      <c r="D4" s="277"/>
      <c r="E4" s="277"/>
      <c r="F4" s="277"/>
      <c r="G4" s="277"/>
      <c r="H4" s="277"/>
      <c r="I4" s="277"/>
      <c r="J4" s="277"/>
      <c r="K4" s="277"/>
      <c r="L4" s="277"/>
      <c r="M4" s="277"/>
      <c r="N4" s="277"/>
      <c r="O4" s="277"/>
      <c r="P4" s="277"/>
      <c r="Q4" s="277"/>
      <c r="R4" s="277"/>
      <c r="S4" s="277"/>
      <c r="T4" s="277"/>
      <c r="U4" s="277"/>
      <c r="V4" s="277"/>
      <c r="W4" s="278"/>
      <c r="X4" s="6" t="s">
        <v>66</v>
      </c>
    </row>
    <row r="5" spans="1:24" ht="15.75" thickBot="1" x14ac:dyDescent="0.3">
      <c r="A5" s="272"/>
      <c r="B5" s="279"/>
      <c r="C5" s="279"/>
      <c r="D5" s="279"/>
      <c r="E5" s="279"/>
      <c r="F5" s="279"/>
      <c r="G5" s="279"/>
      <c r="H5" s="279"/>
      <c r="I5" s="279"/>
      <c r="J5" s="279"/>
      <c r="K5" s="279"/>
      <c r="L5" s="279"/>
      <c r="M5" s="279"/>
      <c r="N5" s="279"/>
      <c r="O5" s="279"/>
      <c r="P5" s="279"/>
      <c r="Q5" s="279"/>
      <c r="R5" s="279"/>
      <c r="S5" s="279"/>
      <c r="T5" s="279"/>
      <c r="U5" s="279"/>
      <c r="V5" s="279"/>
      <c r="W5" s="280"/>
      <c r="X5" s="7" t="s">
        <v>6</v>
      </c>
    </row>
    <row r="6" spans="1:24" ht="15.75" thickBot="1" x14ac:dyDescent="0.3">
      <c r="A6" s="266"/>
      <c r="B6" s="267"/>
      <c r="C6" s="267"/>
      <c r="D6" s="267"/>
      <c r="E6" s="267"/>
      <c r="F6" s="267"/>
      <c r="G6" s="267"/>
      <c r="H6" s="267"/>
      <c r="I6" s="267"/>
      <c r="J6" s="267"/>
      <c r="K6" s="267"/>
      <c r="L6" s="267"/>
      <c r="M6" s="267"/>
      <c r="N6" s="267"/>
      <c r="O6" s="267"/>
      <c r="P6" s="267"/>
      <c r="Q6" s="267"/>
      <c r="R6" s="267"/>
      <c r="S6" s="267"/>
      <c r="T6" s="267"/>
      <c r="U6" s="267"/>
      <c r="V6" s="267"/>
      <c r="W6" s="267"/>
      <c r="X6" s="268"/>
    </row>
    <row r="7" spans="1:24" ht="15.75" thickBot="1" x14ac:dyDescent="0.3">
      <c r="A7" s="17" t="s">
        <v>7</v>
      </c>
      <c r="B7" s="263" t="s">
        <v>713</v>
      </c>
      <c r="C7" s="264"/>
      <c r="D7" s="264"/>
      <c r="E7" s="264"/>
      <c r="F7" s="264"/>
      <c r="G7" s="264"/>
      <c r="H7" s="264"/>
      <c r="I7" s="264"/>
      <c r="J7" s="264"/>
      <c r="K7" s="264"/>
      <c r="L7" s="264"/>
      <c r="M7" s="264"/>
      <c r="N7" s="264"/>
      <c r="O7" s="264"/>
      <c r="P7" s="264"/>
      <c r="Q7" s="264"/>
      <c r="R7" s="264"/>
      <c r="S7" s="264"/>
      <c r="T7" s="264"/>
      <c r="U7" s="264"/>
      <c r="V7" s="264"/>
      <c r="W7" s="264"/>
      <c r="X7" s="265"/>
    </row>
    <row r="8" spans="1:24" x14ac:dyDescent="0.25">
      <c r="A8" s="9"/>
      <c r="B8" s="9"/>
      <c r="C8" s="9"/>
      <c r="D8" s="9"/>
      <c r="E8" s="9"/>
      <c r="F8" s="9"/>
      <c r="G8" s="9"/>
      <c r="H8" s="9"/>
      <c r="I8" s="9"/>
      <c r="J8" s="9"/>
      <c r="K8" s="9"/>
      <c r="L8" s="9"/>
      <c r="M8" s="9"/>
      <c r="N8" s="9"/>
      <c r="O8" s="9"/>
      <c r="P8" s="9"/>
      <c r="Q8" s="9"/>
      <c r="R8" s="9"/>
      <c r="S8" s="9"/>
      <c r="T8" s="9"/>
      <c r="U8" s="9"/>
      <c r="V8" s="9"/>
    </row>
    <row r="9" spans="1:24" s="16" customFormat="1" x14ac:dyDescent="0.25">
      <c r="A9" s="281" t="s">
        <v>8</v>
      </c>
      <c r="B9" s="281" t="s">
        <v>9</v>
      </c>
      <c r="C9" s="281" t="s">
        <v>10</v>
      </c>
      <c r="D9" s="281" t="s">
        <v>11</v>
      </c>
      <c r="E9" s="281" t="s">
        <v>12</v>
      </c>
      <c r="F9" s="281" t="s">
        <v>13</v>
      </c>
      <c r="G9" s="281" t="s">
        <v>14</v>
      </c>
      <c r="H9" s="281" t="s">
        <v>15</v>
      </c>
      <c r="I9" s="281" t="s">
        <v>16</v>
      </c>
      <c r="J9" s="281" t="s">
        <v>17</v>
      </c>
      <c r="K9" s="282" t="s">
        <v>18</v>
      </c>
      <c r="L9" s="282"/>
      <c r="M9" s="282"/>
      <c r="N9" s="282"/>
      <c r="O9" s="282"/>
      <c r="P9" s="281"/>
      <c r="Q9" s="281" t="s">
        <v>19</v>
      </c>
      <c r="R9" s="281"/>
      <c r="S9" s="281"/>
      <c r="T9" s="281"/>
      <c r="U9" s="281"/>
      <c r="V9" s="281" t="s">
        <v>20</v>
      </c>
      <c r="W9" s="281" t="s">
        <v>21</v>
      </c>
      <c r="X9" s="281" t="s">
        <v>22</v>
      </c>
    </row>
    <row r="10" spans="1:24" s="16" customFormat="1" ht="42.75" x14ac:dyDescent="0.25">
      <c r="A10" s="281"/>
      <c r="B10" s="281"/>
      <c r="C10" s="281"/>
      <c r="D10" s="281"/>
      <c r="E10" s="281"/>
      <c r="F10" s="281"/>
      <c r="G10" s="281"/>
      <c r="H10" s="281"/>
      <c r="I10" s="281"/>
      <c r="J10" s="281"/>
      <c r="K10" s="223" t="s">
        <v>23</v>
      </c>
      <c r="L10" s="223" t="s">
        <v>24</v>
      </c>
      <c r="M10" s="223" t="s">
        <v>25</v>
      </c>
      <c r="N10" s="223" t="s">
        <v>26</v>
      </c>
      <c r="O10" s="223" t="s">
        <v>27</v>
      </c>
      <c r="P10" s="281"/>
      <c r="Q10" s="223" t="s">
        <v>28</v>
      </c>
      <c r="R10" s="223" t="s">
        <v>24</v>
      </c>
      <c r="S10" s="223" t="s">
        <v>25</v>
      </c>
      <c r="T10" s="223" t="s">
        <v>26</v>
      </c>
      <c r="U10" s="223" t="s">
        <v>27</v>
      </c>
      <c r="V10" s="281"/>
      <c r="W10" s="281"/>
      <c r="X10" s="281"/>
    </row>
    <row r="11" spans="1:24" ht="165" x14ac:dyDescent="0.25">
      <c r="A11" s="240" t="s">
        <v>527</v>
      </c>
      <c r="B11" s="248" t="s">
        <v>528</v>
      </c>
      <c r="C11" s="220">
        <v>1</v>
      </c>
      <c r="D11" s="222" t="s">
        <v>529</v>
      </c>
      <c r="E11" s="222" t="s">
        <v>530</v>
      </c>
      <c r="F11" s="222" t="s">
        <v>531</v>
      </c>
      <c r="G11" s="222" t="s">
        <v>532</v>
      </c>
      <c r="H11" s="18">
        <v>1</v>
      </c>
      <c r="I11" s="222" t="s">
        <v>118</v>
      </c>
      <c r="J11" s="36" t="s">
        <v>533</v>
      </c>
      <c r="K11" s="18">
        <v>0.25</v>
      </c>
      <c r="L11" s="18">
        <v>0.25</v>
      </c>
      <c r="M11" s="18">
        <v>0.25</v>
      </c>
      <c r="N11" s="18">
        <v>0.25</v>
      </c>
      <c r="O11" s="35">
        <v>1</v>
      </c>
      <c r="P11" s="281"/>
      <c r="Q11" s="18">
        <v>0.25</v>
      </c>
      <c r="R11" s="220"/>
      <c r="S11" s="220"/>
      <c r="T11" s="220"/>
      <c r="U11" s="220"/>
      <c r="V11" s="220" t="s">
        <v>815</v>
      </c>
      <c r="W11" s="12" t="s">
        <v>816</v>
      </c>
      <c r="X11" s="12"/>
    </row>
    <row r="12" spans="1:24" ht="90" x14ac:dyDescent="0.25">
      <c r="A12" s="240"/>
      <c r="B12" s="249"/>
      <c r="C12" s="220">
        <v>2</v>
      </c>
      <c r="D12" s="220" t="s">
        <v>534</v>
      </c>
      <c r="E12" s="222" t="s">
        <v>535</v>
      </c>
      <c r="F12" s="220" t="s">
        <v>536</v>
      </c>
      <c r="G12" s="220" t="s">
        <v>537</v>
      </c>
      <c r="H12" s="18">
        <v>1</v>
      </c>
      <c r="I12" s="222" t="s">
        <v>118</v>
      </c>
      <c r="J12" s="73" t="s">
        <v>538</v>
      </c>
      <c r="K12" s="18">
        <v>0.25</v>
      </c>
      <c r="L12" s="18">
        <v>0.25</v>
      </c>
      <c r="M12" s="18">
        <v>0.25</v>
      </c>
      <c r="N12" s="18">
        <v>0.25</v>
      </c>
      <c r="O12" s="35">
        <v>1</v>
      </c>
      <c r="P12" s="281"/>
      <c r="Q12" s="18">
        <v>0.25</v>
      </c>
      <c r="R12" s="220"/>
      <c r="S12" s="220"/>
      <c r="T12" s="220"/>
      <c r="U12" s="220"/>
      <c r="V12" s="220" t="s">
        <v>817</v>
      </c>
      <c r="W12" s="12" t="s">
        <v>816</v>
      </c>
      <c r="X12" s="12"/>
    </row>
    <row r="13" spans="1:24" ht="195" x14ac:dyDescent="0.25">
      <c r="A13" s="240"/>
      <c r="B13" s="249"/>
      <c r="C13" s="220">
        <v>3</v>
      </c>
      <c r="D13" s="220" t="s">
        <v>539</v>
      </c>
      <c r="E13" s="222" t="s">
        <v>535</v>
      </c>
      <c r="F13" s="220" t="s">
        <v>540</v>
      </c>
      <c r="G13" s="220" t="s">
        <v>541</v>
      </c>
      <c r="H13" s="18">
        <v>1</v>
      </c>
      <c r="I13" s="222" t="s">
        <v>118</v>
      </c>
      <c r="J13" s="73" t="s">
        <v>542</v>
      </c>
      <c r="K13" s="18">
        <v>0.25</v>
      </c>
      <c r="L13" s="18">
        <v>0.25</v>
      </c>
      <c r="M13" s="18">
        <v>0.25</v>
      </c>
      <c r="N13" s="18">
        <v>0.25</v>
      </c>
      <c r="O13" s="35">
        <v>1</v>
      </c>
      <c r="P13" s="281"/>
      <c r="Q13" s="18">
        <v>0.25</v>
      </c>
      <c r="R13" s="220"/>
      <c r="S13" s="220"/>
      <c r="T13" s="220"/>
      <c r="U13" s="220"/>
      <c r="V13" s="220" t="s">
        <v>818</v>
      </c>
      <c r="W13" s="12" t="s">
        <v>816</v>
      </c>
      <c r="X13" s="12"/>
    </row>
    <row r="14" spans="1:24" ht="120" x14ac:dyDescent="0.25">
      <c r="A14" s="240"/>
      <c r="B14" s="249"/>
      <c r="C14" s="220">
        <v>4</v>
      </c>
      <c r="D14" s="220" t="s">
        <v>543</v>
      </c>
      <c r="E14" s="222" t="s">
        <v>535</v>
      </c>
      <c r="F14" s="220" t="s">
        <v>544</v>
      </c>
      <c r="G14" s="220" t="s">
        <v>545</v>
      </c>
      <c r="H14" s="18">
        <v>1</v>
      </c>
      <c r="I14" s="222" t="s">
        <v>118</v>
      </c>
      <c r="J14" s="73" t="s">
        <v>546</v>
      </c>
      <c r="K14" s="18">
        <v>0.25</v>
      </c>
      <c r="L14" s="18">
        <v>0.25</v>
      </c>
      <c r="M14" s="18">
        <v>0.25</v>
      </c>
      <c r="N14" s="18">
        <v>0.25</v>
      </c>
      <c r="O14" s="35">
        <v>1</v>
      </c>
      <c r="P14" s="281"/>
      <c r="Q14" s="18">
        <v>0.25</v>
      </c>
      <c r="R14" s="220"/>
      <c r="S14" s="220"/>
      <c r="T14" s="220"/>
      <c r="U14" s="220"/>
      <c r="V14" s="220" t="s">
        <v>819</v>
      </c>
      <c r="W14" s="12" t="s">
        <v>816</v>
      </c>
      <c r="X14" s="12"/>
    </row>
    <row r="15" spans="1:24" ht="75" x14ac:dyDescent="0.25">
      <c r="A15" s="240"/>
      <c r="B15" s="249"/>
      <c r="C15" s="220">
        <v>5</v>
      </c>
      <c r="D15" s="221" t="s">
        <v>547</v>
      </c>
      <c r="E15" s="220" t="s">
        <v>535</v>
      </c>
      <c r="F15" s="220" t="s">
        <v>548</v>
      </c>
      <c r="G15" s="220" t="s">
        <v>549</v>
      </c>
      <c r="H15" s="18">
        <v>1</v>
      </c>
      <c r="I15" s="222" t="s">
        <v>118</v>
      </c>
      <c r="J15" s="69" t="s">
        <v>550</v>
      </c>
      <c r="K15" s="70">
        <v>0.25</v>
      </c>
      <c r="L15" s="70">
        <v>0.25</v>
      </c>
      <c r="M15" s="70">
        <v>0.25</v>
      </c>
      <c r="N15" s="70">
        <v>0.25</v>
      </c>
      <c r="O15" s="71">
        <v>1</v>
      </c>
      <c r="P15" s="281"/>
      <c r="Q15" s="70">
        <v>0.25</v>
      </c>
      <c r="R15" s="220"/>
      <c r="S15" s="220"/>
      <c r="T15" s="220"/>
      <c r="U15" s="220"/>
      <c r="V15" s="220" t="s">
        <v>820</v>
      </c>
      <c r="W15" s="12" t="s">
        <v>816</v>
      </c>
      <c r="X15" s="12"/>
    </row>
    <row r="16" spans="1:24" ht="150" x14ac:dyDescent="0.25">
      <c r="A16" s="240"/>
      <c r="B16" s="249"/>
      <c r="C16" s="220">
        <v>6</v>
      </c>
      <c r="D16" s="21" t="s">
        <v>551</v>
      </c>
      <c r="E16" s="21" t="s">
        <v>535</v>
      </c>
      <c r="F16" s="23" t="s">
        <v>552</v>
      </c>
      <c r="G16" s="21" t="s">
        <v>553</v>
      </c>
      <c r="H16" s="18">
        <v>1</v>
      </c>
      <c r="I16" s="222" t="s">
        <v>118</v>
      </c>
      <c r="J16" s="23" t="s">
        <v>554</v>
      </c>
      <c r="K16" s="52">
        <v>0.25</v>
      </c>
      <c r="L16" s="52">
        <v>0.25</v>
      </c>
      <c r="M16" s="52">
        <v>0.25</v>
      </c>
      <c r="N16" s="52">
        <v>0.25</v>
      </c>
      <c r="O16" s="52">
        <v>1</v>
      </c>
      <c r="P16" s="281"/>
      <c r="Q16" s="52">
        <v>0.25</v>
      </c>
      <c r="R16" s="220"/>
      <c r="S16" s="220"/>
      <c r="T16" s="220"/>
      <c r="U16" s="220"/>
      <c r="V16" s="21" t="s">
        <v>821</v>
      </c>
      <c r="W16" s="12" t="s">
        <v>816</v>
      </c>
      <c r="X16" s="12"/>
    </row>
    <row r="17" spans="1:25" ht="90" x14ac:dyDescent="0.25">
      <c r="A17" s="240"/>
      <c r="B17" s="249"/>
      <c r="C17" s="220">
        <v>7</v>
      </c>
      <c r="D17" s="66" t="s">
        <v>555</v>
      </c>
      <c r="E17" s="220" t="s">
        <v>535</v>
      </c>
      <c r="F17" s="220" t="s">
        <v>556</v>
      </c>
      <c r="G17" s="220" t="s">
        <v>557</v>
      </c>
      <c r="H17" s="18">
        <v>1</v>
      </c>
      <c r="I17" s="222" t="s">
        <v>118</v>
      </c>
      <c r="J17" s="23" t="s">
        <v>558</v>
      </c>
      <c r="K17" s="19">
        <v>0.25</v>
      </c>
      <c r="L17" s="19">
        <v>0.25</v>
      </c>
      <c r="M17" s="19">
        <v>0.25</v>
      </c>
      <c r="N17" s="19">
        <v>0.25</v>
      </c>
      <c r="O17" s="19">
        <v>1</v>
      </c>
      <c r="P17" s="281"/>
      <c r="Q17" s="19">
        <v>0.25</v>
      </c>
      <c r="R17" s="220"/>
      <c r="S17" s="220"/>
      <c r="T17" s="220"/>
      <c r="U17" s="220"/>
      <c r="V17" s="220" t="s">
        <v>822</v>
      </c>
      <c r="W17" s="12" t="s">
        <v>816</v>
      </c>
      <c r="X17" s="12"/>
    </row>
    <row r="18" spans="1:25" s="2" customFormat="1" ht="28.5" x14ac:dyDescent="0.25">
      <c r="A18" s="575" t="s">
        <v>54</v>
      </c>
      <c r="B18" s="13" t="s">
        <v>716</v>
      </c>
      <c r="C18" s="576" t="s">
        <v>55</v>
      </c>
      <c r="D18" s="577"/>
      <c r="E18" s="578" t="s">
        <v>56</v>
      </c>
      <c r="F18" s="579"/>
      <c r="G18" s="579"/>
      <c r="H18" s="580"/>
      <c r="I18" s="581" t="s">
        <v>57</v>
      </c>
      <c r="J18" s="254" t="s">
        <v>559</v>
      </c>
      <c r="K18" s="255"/>
      <c r="L18" s="255"/>
      <c r="M18" s="255"/>
      <c r="N18" s="255"/>
      <c r="O18" s="255"/>
      <c r="P18" s="255"/>
      <c r="Q18" s="255"/>
      <c r="R18" s="256"/>
      <c r="S18" s="582" t="s">
        <v>58</v>
      </c>
      <c r="T18" s="582"/>
      <c r="U18" s="582"/>
      <c r="V18" s="583" t="s">
        <v>59</v>
      </c>
      <c r="W18" s="583"/>
      <c r="X18" s="583"/>
      <c r="Y18" s="1"/>
    </row>
    <row r="19" spans="1:25" s="2" customFormat="1" ht="28.5" x14ac:dyDescent="0.25">
      <c r="A19" s="575"/>
      <c r="B19" s="13" t="s">
        <v>60</v>
      </c>
      <c r="C19" s="584"/>
      <c r="D19" s="585"/>
      <c r="E19" s="578" t="s">
        <v>61</v>
      </c>
      <c r="F19" s="586" t="s">
        <v>560</v>
      </c>
      <c r="G19" s="586"/>
      <c r="H19" s="580"/>
      <c r="I19" s="581"/>
      <c r="J19" s="587" t="s">
        <v>717</v>
      </c>
      <c r="K19" s="588"/>
      <c r="L19" s="588"/>
      <c r="M19" s="588"/>
      <c r="N19" s="588"/>
      <c r="O19" s="588"/>
      <c r="P19" s="588"/>
      <c r="Q19" s="588"/>
      <c r="R19" s="589"/>
      <c r="S19" s="582"/>
      <c r="T19" s="582"/>
      <c r="U19" s="582"/>
      <c r="V19" s="583" t="s">
        <v>1140</v>
      </c>
      <c r="W19" s="583"/>
      <c r="X19" s="583"/>
      <c r="Y19" s="1"/>
    </row>
    <row r="20" spans="1:25" s="2" customFormat="1" x14ac:dyDescent="0.25">
      <c r="A20" s="575"/>
      <c r="B20" s="13" t="s">
        <v>62</v>
      </c>
      <c r="C20" s="590"/>
      <c r="D20" s="591"/>
      <c r="E20" s="578" t="s">
        <v>63</v>
      </c>
      <c r="F20" s="586" t="s">
        <v>561</v>
      </c>
      <c r="G20" s="586"/>
      <c r="H20" s="580"/>
      <c r="I20" s="581"/>
      <c r="J20" s="587" t="s">
        <v>718</v>
      </c>
      <c r="K20" s="588"/>
      <c r="L20" s="588"/>
      <c r="M20" s="588"/>
      <c r="N20" s="588"/>
      <c r="O20" s="588"/>
      <c r="P20" s="588"/>
      <c r="Q20" s="588"/>
      <c r="R20" s="589"/>
      <c r="S20" s="582"/>
      <c r="T20" s="582"/>
      <c r="U20" s="582"/>
      <c r="V20" s="583" t="s">
        <v>64</v>
      </c>
      <c r="W20" s="583"/>
      <c r="X20" s="583"/>
      <c r="Y20" s="1"/>
    </row>
  </sheetData>
  <mergeCells count="38">
    <mergeCell ref="F19:G19"/>
    <mergeCell ref="J19:R19"/>
    <mergeCell ref="V19:X19"/>
    <mergeCell ref="F20:G20"/>
    <mergeCell ref="J20:R20"/>
    <mergeCell ref="V20:X20"/>
    <mergeCell ref="X9:X10"/>
    <mergeCell ref="A11:A17"/>
    <mergeCell ref="B11:B17"/>
    <mergeCell ref="A18:A20"/>
    <mergeCell ref="C18:D20"/>
    <mergeCell ref="F18:G18"/>
    <mergeCell ref="I18:I20"/>
    <mergeCell ref="J18:R18"/>
    <mergeCell ref="S18:U20"/>
    <mergeCell ref="V18:X18"/>
    <mergeCell ref="J9:J10"/>
    <mergeCell ref="K9:O9"/>
    <mergeCell ref="P9:P17"/>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0DF34-C971-462C-B78D-AB977A942B6B}">
  <dimension ref="A1:Y21"/>
  <sheetViews>
    <sheetView showGridLines="0" topLeftCell="A19" zoomScale="70" zoomScaleNormal="70" workbookViewId="0">
      <selection activeCell="H12" sqref="H12"/>
    </sheetView>
  </sheetViews>
  <sheetFormatPr baseColWidth="10" defaultRowHeight="16.5" x14ac:dyDescent="0.25"/>
  <cols>
    <col min="1" max="1" width="17.7109375" style="593" customWidth="1"/>
    <col min="2" max="2" width="18.85546875" style="593" customWidth="1"/>
    <col min="3" max="3" width="5.42578125" style="593" customWidth="1"/>
    <col min="4" max="4" width="25.85546875" style="593" customWidth="1"/>
    <col min="5" max="5" width="15.5703125" style="593" customWidth="1"/>
    <col min="6" max="6" width="17.28515625" style="593" customWidth="1"/>
    <col min="7" max="7" width="28.5703125" style="593" customWidth="1"/>
    <col min="8" max="8" width="16" style="593" customWidth="1"/>
    <col min="9" max="9" width="10.85546875" style="593" customWidth="1"/>
    <col min="10" max="10" width="18.85546875" style="593" customWidth="1"/>
    <col min="11" max="14" width="5.7109375" style="593" customWidth="1"/>
    <col min="15" max="15" width="7.7109375" style="593" customWidth="1"/>
    <col min="16" max="16" width="1.42578125" style="644" customWidth="1"/>
    <col min="17" max="20" width="6.140625" style="593" customWidth="1"/>
    <col min="21" max="21" width="7.85546875" style="593" customWidth="1"/>
    <col min="22" max="22" width="70.42578125" style="593" customWidth="1"/>
    <col min="23" max="24" width="25.42578125" style="593" customWidth="1"/>
    <col min="25" max="25" width="36.28515625" style="594" customWidth="1"/>
    <col min="26" max="256" width="11.42578125" style="593"/>
    <col min="257" max="257" width="17.7109375" style="593" customWidth="1"/>
    <col min="258" max="258" width="18.85546875" style="593" customWidth="1"/>
    <col min="259" max="259" width="5.42578125" style="593" customWidth="1"/>
    <col min="260" max="260" width="25.85546875" style="593" customWidth="1"/>
    <col min="261" max="261" width="15.5703125" style="593" customWidth="1"/>
    <col min="262" max="262" width="17.28515625" style="593" customWidth="1"/>
    <col min="263" max="263" width="28.5703125" style="593" customWidth="1"/>
    <col min="264" max="264" width="16" style="593" customWidth="1"/>
    <col min="265" max="265" width="10.85546875" style="593" customWidth="1"/>
    <col min="266" max="266" width="18.85546875" style="593" customWidth="1"/>
    <col min="267" max="270" width="5.7109375" style="593" customWidth="1"/>
    <col min="271" max="271" width="7.7109375" style="593" customWidth="1"/>
    <col min="272" max="272" width="1.42578125" style="593" customWidth="1"/>
    <col min="273" max="276" width="6.140625" style="593" customWidth="1"/>
    <col min="277" max="277" width="7.85546875" style="593" customWidth="1"/>
    <col min="278" max="278" width="70.42578125" style="593" customWidth="1"/>
    <col min="279" max="280" width="25.42578125" style="593" customWidth="1"/>
    <col min="281" max="281" width="36.28515625" style="593" customWidth="1"/>
    <col min="282" max="512" width="11.42578125" style="593"/>
    <col min="513" max="513" width="17.7109375" style="593" customWidth="1"/>
    <col min="514" max="514" width="18.85546875" style="593" customWidth="1"/>
    <col min="515" max="515" width="5.42578125" style="593" customWidth="1"/>
    <col min="516" max="516" width="25.85546875" style="593" customWidth="1"/>
    <col min="517" max="517" width="15.5703125" style="593" customWidth="1"/>
    <col min="518" max="518" width="17.28515625" style="593" customWidth="1"/>
    <col min="519" max="519" width="28.5703125" style="593" customWidth="1"/>
    <col min="520" max="520" width="16" style="593" customWidth="1"/>
    <col min="521" max="521" width="10.85546875" style="593" customWidth="1"/>
    <col min="522" max="522" width="18.85546875" style="593" customWidth="1"/>
    <col min="523" max="526" width="5.7109375" style="593" customWidth="1"/>
    <col min="527" max="527" width="7.7109375" style="593" customWidth="1"/>
    <col min="528" max="528" width="1.42578125" style="593" customWidth="1"/>
    <col min="529" max="532" width="6.140625" style="593" customWidth="1"/>
    <col min="533" max="533" width="7.85546875" style="593" customWidth="1"/>
    <col min="534" max="534" width="70.42578125" style="593" customWidth="1"/>
    <col min="535" max="536" width="25.42578125" style="593" customWidth="1"/>
    <col min="537" max="537" width="36.28515625" style="593" customWidth="1"/>
    <col min="538" max="768" width="11.42578125" style="593"/>
    <col min="769" max="769" width="17.7109375" style="593" customWidth="1"/>
    <col min="770" max="770" width="18.85546875" style="593" customWidth="1"/>
    <col min="771" max="771" width="5.42578125" style="593" customWidth="1"/>
    <col min="772" max="772" width="25.85546875" style="593" customWidth="1"/>
    <col min="773" max="773" width="15.5703125" style="593" customWidth="1"/>
    <col min="774" max="774" width="17.28515625" style="593" customWidth="1"/>
    <col min="775" max="775" width="28.5703125" style="593" customWidth="1"/>
    <col min="776" max="776" width="16" style="593" customWidth="1"/>
    <col min="777" max="777" width="10.85546875" style="593" customWidth="1"/>
    <col min="778" max="778" width="18.85546875" style="593" customWidth="1"/>
    <col min="779" max="782" width="5.7109375" style="593" customWidth="1"/>
    <col min="783" max="783" width="7.7109375" style="593" customWidth="1"/>
    <col min="784" max="784" width="1.42578125" style="593" customWidth="1"/>
    <col min="785" max="788" width="6.140625" style="593" customWidth="1"/>
    <col min="789" max="789" width="7.85546875" style="593" customWidth="1"/>
    <col min="790" max="790" width="70.42578125" style="593" customWidth="1"/>
    <col min="791" max="792" width="25.42578125" style="593" customWidth="1"/>
    <col min="793" max="793" width="36.28515625" style="593" customWidth="1"/>
    <col min="794" max="1024" width="11.42578125" style="593"/>
    <col min="1025" max="1025" width="17.7109375" style="593" customWidth="1"/>
    <col min="1026" max="1026" width="18.85546875" style="593" customWidth="1"/>
    <col min="1027" max="1027" width="5.42578125" style="593" customWidth="1"/>
    <col min="1028" max="1028" width="25.85546875" style="593" customWidth="1"/>
    <col min="1029" max="1029" width="15.5703125" style="593" customWidth="1"/>
    <col min="1030" max="1030" width="17.28515625" style="593" customWidth="1"/>
    <col min="1031" max="1031" width="28.5703125" style="593" customWidth="1"/>
    <col min="1032" max="1032" width="16" style="593" customWidth="1"/>
    <col min="1033" max="1033" width="10.85546875" style="593" customWidth="1"/>
    <col min="1034" max="1034" width="18.85546875" style="593" customWidth="1"/>
    <col min="1035" max="1038" width="5.7109375" style="593" customWidth="1"/>
    <col min="1039" max="1039" width="7.7109375" style="593" customWidth="1"/>
    <col min="1040" max="1040" width="1.42578125" style="593" customWidth="1"/>
    <col min="1041" max="1044" width="6.140625" style="593" customWidth="1"/>
    <col min="1045" max="1045" width="7.85546875" style="593" customWidth="1"/>
    <col min="1046" max="1046" width="70.42578125" style="593" customWidth="1"/>
    <col min="1047" max="1048" width="25.42578125" style="593" customWidth="1"/>
    <col min="1049" max="1049" width="36.28515625" style="593" customWidth="1"/>
    <col min="1050" max="1280" width="11.42578125" style="593"/>
    <col min="1281" max="1281" width="17.7109375" style="593" customWidth="1"/>
    <col min="1282" max="1282" width="18.85546875" style="593" customWidth="1"/>
    <col min="1283" max="1283" width="5.42578125" style="593" customWidth="1"/>
    <col min="1284" max="1284" width="25.85546875" style="593" customWidth="1"/>
    <col min="1285" max="1285" width="15.5703125" style="593" customWidth="1"/>
    <col min="1286" max="1286" width="17.28515625" style="593" customWidth="1"/>
    <col min="1287" max="1287" width="28.5703125" style="593" customWidth="1"/>
    <col min="1288" max="1288" width="16" style="593" customWidth="1"/>
    <col min="1289" max="1289" width="10.85546875" style="593" customWidth="1"/>
    <col min="1290" max="1290" width="18.85546875" style="593" customWidth="1"/>
    <col min="1291" max="1294" width="5.7109375" style="593" customWidth="1"/>
    <col min="1295" max="1295" width="7.7109375" style="593" customWidth="1"/>
    <col min="1296" max="1296" width="1.42578125" style="593" customWidth="1"/>
    <col min="1297" max="1300" width="6.140625" style="593" customWidth="1"/>
    <col min="1301" max="1301" width="7.85546875" style="593" customWidth="1"/>
    <col min="1302" max="1302" width="70.42578125" style="593" customWidth="1"/>
    <col min="1303" max="1304" width="25.42578125" style="593" customWidth="1"/>
    <col min="1305" max="1305" width="36.28515625" style="593" customWidth="1"/>
    <col min="1306" max="1536" width="11.42578125" style="593"/>
    <col min="1537" max="1537" width="17.7109375" style="593" customWidth="1"/>
    <col min="1538" max="1538" width="18.85546875" style="593" customWidth="1"/>
    <col min="1539" max="1539" width="5.42578125" style="593" customWidth="1"/>
    <col min="1540" max="1540" width="25.85546875" style="593" customWidth="1"/>
    <col min="1541" max="1541" width="15.5703125" style="593" customWidth="1"/>
    <col min="1542" max="1542" width="17.28515625" style="593" customWidth="1"/>
    <col min="1543" max="1543" width="28.5703125" style="593" customWidth="1"/>
    <col min="1544" max="1544" width="16" style="593" customWidth="1"/>
    <col min="1545" max="1545" width="10.85546875" style="593" customWidth="1"/>
    <col min="1546" max="1546" width="18.85546875" style="593" customWidth="1"/>
    <col min="1547" max="1550" width="5.7109375" style="593" customWidth="1"/>
    <col min="1551" max="1551" width="7.7109375" style="593" customWidth="1"/>
    <col min="1552" max="1552" width="1.42578125" style="593" customWidth="1"/>
    <col min="1553" max="1556" width="6.140625" style="593" customWidth="1"/>
    <col min="1557" max="1557" width="7.85546875" style="593" customWidth="1"/>
    <col min="1558" max="1558" width="70.42578125" style="593" customWidth="1"/>
    <col min="1559" max="1560" width="25.42578125" style="593" customWidth="1"/>
    <col min="1561" max="1561" width="36.28515625" style="593" customWidth="1"/>
    <col min="1562" max="1792" width="11.42578125" style="593"/>
    <col min="1793" max="1793" width="17.7109375" style="593" customWidth="1"/>
    <col min="1794" max="1794" width="18.85546875" style="593" customWidth="1"/>
    <col min="1795" max="1795" width="5.42578125" style="593" customWidth="1"/>
    <col min="1796" max="1796" width="25.85546875" style="593" customWidth="1"/>
    <col min="1797" max="1797" width="15.5703125" style="593" customWidth="1"/>
    <col min="1798" max="1798" width="17.28515625" style="593" customWidth="1"/>
    <col min="1799" max="1799" width="28.5703125" style="593" customWidth="1"/>
    <col min="1800" max="1800" width="16" style="593" customWidth="1"/>
    <col min="1801" max="1801" width="10.85546875" style="593" customWidth="1"/>
    <col min="1802" max="1802" width="18.85546875" style="593" customWidth="1"/>
    <col min="1803" max="1806" width="5.7109375" style="593" customWidth="1"/>
    <col min="1807" max="1807" width="7.7109375" style="593" customWidth="1"/>
    <col min="1808" max="1808" width="1.42578125" style="593" customWidth="1"/>
    <col min="1809" max="1812" width="6.140625" style="593" customWidth="1"/>
    <col min="1813" max="1813" width="7.85546875" style="593" customWidth="1"/>
    <col min="1814" max="1814" width="70.42578125" style="593" customWidth="1"/>
    <col min="1815" max="1816" width="25.42578125" style="593" customWidth="1"/>
    <col min="1817" max="1817" width="36.28515625" style="593" customWidth="1"/>
    <col min="1818" max="2048" width="11.42578125" style="593"/>
    <col min="2049" max="2049" width="17.7109375" style="593" customWidth="1"/>
    <col min="2050" max="2050" width="18.85546875" style="593" customWidth="1"/>
    <col min="2051" max="2051" width="5.42578125" style="593" customWidth="1"/>
    <col min="2052" max="2052" width="25.85546875" style="593" customWidth="1"/>
    <col min="2053" max="2053" width="15.5703125" style="593" customWidth="1"/>
    <col min="2054" max="2054" width="17.28515625" style="593" customWidth="1"/>
    <col min="2055" max="2055" width="28.5703125" style="593" customWidth="1"/>
    <col min="2056" max="2056" width="16" style="593" customWidth="1"/>
    <col min="2057" max="2057" width="10.85546875" style="593" customWidth="1"/>
    <col min="2058" max="2058" width="18.85546875" style="593" customWidth="1"/>
    <col min="2059" max="2062" width="5.7109375" style="593" customWidth="1"/>
    <col min="2063" max="2063" width="7.7109375" style="593" customWidth="1"/>
    <col min="2064" max="2064" width="1.42578125" style="593" customWidth="1"/>
    <col min="2065" max="2068" width="6.140625" style="593" customWidth="1"/>
    <col min="2069" max="2069" width="7.85546875" style="593" customWidth="1"/>
    <col min="2070" max="2070" width="70.42578125" style="593" customWidth="1"/>
    <col min="2071" max="2072" width="25.42578125" style="593" customWidth="1"/>
    <col min="2073" max="2073" width="36.28515625" style="593" customWidth="1"/>
    <col min="2074" max="2304" width="11.42578125" style="593"/>
    <col min="2305" max="2305" width="17.7109375" style="593" customWidth="1"/>
    <col min="2306" max="2306" width="18.85546875" style="593" customWidth="1"/>
    <col min="2307" max="2307" width="5.42578125" style="593" customWidth="1"/>
    <col min="2308" max="2308" width="25.85546875" style="593" customWidth="1"/>
    <col min="2309" max="2309" width="15.5703125" style="593" customWidth="1"/>
    <col min="2310" max="2310" width="17.28515625" style="593" customWidth="1"/>
    <col min="2311" max="2311" width="28.5703125" style="593" customWidth="1"/>
    <col min="2312" max="2312" width="16" style="593" customWidth="1"/>
    <col min="2313" max="2313" width="10.85546875" style="593" customWidth="1"/>
    <col min="2314" max="2314" width="18.85546875" style="593" customWidth="1"/>
    <col min="2315" max="2318" width="5.7109375" style="593" customWidth="1"/>
    <col min="2319" max="2319" width="7.7109375" style="593" customWidth="1"/>
    <col min="2320" max="2320" width="1.42578125" style="593" customWidth="1"/>
    <col min="2321" max="2324" width="6.140625" style="593" customWidth="1"/>
    <col min="2325" max="2325" width="7.85546875" style="593" customWidth="1"/>
    <col min="2326" max="2326" width="70.42578125" style="593" customWidth="1"/>
    <col min="2327" max="2328" width="25.42578125" style="593" customWidth="1"/>
    <col min="2329" max="2329" width="36.28515625" style="593" customWidth="1"/>
    <col min="2330" max="2560" width="11.42578125" style="593"/>
    <col min="2561" max="2561" width="17.7109375" style="593" customWidth="1"/>
    <col min="2562" max="2562" width="18.85546875" style="593" customWidth="1"/>
    <col min="2563" max="2563" width="5.42578125" style="593" customWidth="1"/>
    <col min="2564" max="2564" width="25.85546875" style="593" customWidth="1"/>
    <col min="2565" max="2565" width="15.5703125" style="593" customWidth="1"/>
    <col min="2566" max="2566" width="17.28515625" style="593" customWidth="1"/>
    <col min="2567" max="2567" width="28.5703125" style="593" customWidth="1"/>
    <col min="2568" max="2568" width="16" style="593" customWidth="1"/>
    <col min="2569" max="2569" width="10.85546875" style="593" customWidth="1"/>
    <col min="2570" max="2570" width="18.85546875" style="593" customWidth="1"/>
    <col min="2571" max="2574" width="5.7109375" style="593" customWidth="1"/>
    <col min="2575" max="2575" width="7.7109375" style="593" customWidth="1"/>
    <col min="2576" max="2576" width="1.42578125" style="593" customWidth="1"/>
    <col min="2577" max="2580" width="6.140625" style="593" customWidth="1"/>
    <col min="2581" max="2581" width="7.85546875" style="593" customWidth="1"/>
    <col min="2582" max="2582" width="70.42578125" style="593" customWidth="1"/>
    <col min="2583" max="2584" width="25.42578125" style="593" customWidth="1"/>
    <col min="2585" max="2585" width="36.28515625" style="593" customWidth="1"/>
    <col min="2586" max="2816" width="11.42578125" style="593"/>
    <col min="2817" max="2817" width="17.7109375" style="593" customWidth="1"/>
    <col min="2818" max="2818" width="18.85546875" style="593" customWidth="1"/>
    <col min="2819" max="2819" width="5.42578125" style="593" customWidth="1"/>
    <col min="2820" max="2820" width="25.85546875" style="593" customWidth="1"/>
    <col min="2821" max="2821" width="15.5703125" style="593" customWidth="1"/>
    <col min="2822" max="2822" width="17.28515625" style="593" customWidth="1"/>
    <col min="2823" max="2823" width="28.5703125" style="593" customWidth="1"/>
    <col min="2824" max="2824" width="16" style="593" customWidth="1"/>
    <col min="2825" max="2825" width="10.85546875" style="593" customWidth="1"/>
    <col min="2826" max="2826" width="18.85546875" style="593" customWidth="1"/>
    <col min="2827" max="2830" width="5.7109375" style="593" customWidth="1"/>
    <col min="2831" max="2831" width="7.7109375" style="593" customWidth="1"/>
    <col min="2832" max="2832" width="1.42578125" style="593" customWidth="1"/>
    <col min="2833" max="2836" width="6.140625" style="593" customWidth="1"/>
    <col min="2837" max="2837" width="7.85546875" style="593" customWidth="1"/>
    <col min="2838" max="2838" width="70.42578125" style="593" customWidth="1"/>
    <col min="2839" max="2840" width="25.42578125" style="593" customWidth="1"/>
    <col min="2841" max="2841" width="36.28515625" style="593" customWidth="1"/>
    <col min="2842" max="3072" width="11.42578125" style="593"/>
    <col min="3073" max="3073" width="17.7109375" style="593" customWidth="1"/>
    <col min="3074" max="3074" width="18.85546875" style="593" customWidth="1"/>
    <col min="3075" max="3075" width="5.42578125" style="593" customWidth="1"/>
    <col min="3076" max="3076" width="25.85546875" style="593" customWidth="1"/>
    <col min="3077" max="3077" width="15.5703125" style="593" customWidth="1"/>
    <col min="3078" max="3078" width="17.28515625" style="593" customWidth="1"/>
    <col min="3079" max="3079" width="28.5703125" style="593" customWidth="1"/>
    <col min="3080" max="3080" width="16" style="593" customWidth="1"/>
    <col min="3081" max="3081" width="10.85546875" style="593" customWidth="1"/>
    <col min="3082" max="3082" width="18.85546875" style="593" customWidth="1"/>
    <col min="3083" max="3086" width="5.7109375" style="593" customWidth="1"/>
    <col min="3087" max="3087" width="7.7109375" style="593" customWidth="1"/>
    <col min="3088" max="3088" width="1.42578125" style="593" customWidth="1"/>
    <col min="3089" max="3092" width="6.140625" style="593" customWidth="1"/>
    <col min="3093" max="3093" width="7.85546875" style="593" customWidth="1"/>
    <col min="3094" max="3094" width="70.42578125" style="593" customWidth="1"/>
    <col min="3095" max="3096" width="25.42578125" style="593" customWidth="1"/>
    <col min="3097" max="3097" width="36.28515625" style="593" customWidth="1"/>
    <col min="3098" max="3328" width="11.42578125" style="593"/>
    <col min="3329" max="3329" width="17.7109375" style="593" customWidth="1"/>
    <col min="3330" max="3330" width="18.85546875" style="593" customWidth="1"/>
    <col min="3331" max="3331" width="5.42578125" style="593" customWidth="1"/>
    <col min="3332" max="3332" width="25.85546875" style="593" customWidth="1"/>
    <col min="3333" max="3333" width="15.5703125" style="593" customWidth="1"/>
    <col min="3334" max="3334" width="17.28515625" style="593" customWidth="1"/>
    <col min="3335" max="3335" width="28.5703125" style="593" customWidth="1"/>
    <col min="3336" max="3336" width="16" style="593" customWidth="1"/>
    <col min="3337" max="3337" width="10.85546875" style="593" customWidth="1"/>
    <col min="3338" max="3338" width="18.85546875" style="593" customWidth="1"/>
    <col min="3339" max="3342" width="5.7109375" style="593" customWidth="1"/>
    <col min="3343" max="3343" width="7.7109375" style="593" customWidth="1"/>
    <col min="3344" max="3344" width="1.42578125" style="593" customWidth="1"/>
    <col min="3345" max="3348" width="6.140625" style="593" customWidth="1"/>
    <col min="3349" max="3349" width="7.85546875" style="593" customWidth="1"/>
    <col min="3350" max="3350" width="70.42578125" style="593" customWidth="1"/>
    <col min="3351" max="3352" width="25.42578125" style="593" customWidth="1"/>
    <col min="3353" max="3353" width="36.28515625" style="593" customWidth="1"/>
    <col min="3354" max="3584" width="11.42578125" style="593"/>
    <col min="3585" max="3585" width="17.7109375" style="593" customWidth="1"/>
    <col min="3586" max="3586" width="18.85546875" style="593" customWidth="1"/>
    <col min="3587" max="3587" width="5.42578125" style="593" customWidth="1"/>
    <col min="3588" max="3588" width="25.85546875" style="593" customWidth="1"/>
    <col min="3589" max="3589" width="15.5703125" style="593" customWidth="1"/>
    <col min="3590" max="3590" width="17.28515625" style="593" customWidth="1"/>
    <col min="3591" max="3591" width="28.5703125" style="593" customWidth="1"/>
    <col min="3592" max="3592" width="16" style="593" customWidth="1"/>
    <col min="3593" max="3593" width="10.85546875" style="593" customWidth="1"/>
    <col min="3594" max="3594" width="18.85546875" style="593" customWidth="1"/>
    <col min="3595" max="3598" width="5.7109375" style="593" customWidth="1"/>
    <col min="3599" max="3599" width="7.7109375" style="593" customWidth="1"/>
    <col min="3600" max="3600" width="1.42578125" style="593" customWidth="1"/>
    <col min="3601" max="3604" width="6.140625" style="593" customWidth="1"/>
    <col min="3605" max="3605" width="7.85546875" style="593" customWidth="1"/>
    <col min="3606" max="3606" width="70.42578125" style="593" customWidth="1"/>
    <col min="3607" max="3608" width="25.42578125" style="593" customWidth="1"/>
    <col min="3609" max="3609" width="36.28515625" style="593" customWidth="1"/>
    <col min="3610" max="3840" width="11.42578125" style="593"/>
    <col min="3841" max="3841" width="17.7109375" style="593" customWidth="1"/>
    <col min="3842" max="3842" width="18.85546875" style="593" customWidth="1"/>
    <col min="3843" max="3843" width="5.42578125" style="593" customWidth="1"/>
    <col min="3844" max="3844" width="25.85546875" style="593" customWidth="1"/>
    <col min="3845" max="3845" width="15.5703125" style="593" customWidth="1"/>
    <col min="3846" max="3846" width="17.28515625" style="593" customWidth="1"/>
    <col min="3847" max="3847" width="28.5703125" style="593" customWidth="1"/>
    <col min="3848" max="3848" width="16" style="593" customWidth="1"/>
    <col min="3849" max="3849" width="10.85546875" style="593" customWidth="1"/>
    <col min="3850" max="3850" width="18.85546875" style="593" customWidth="1"/>
    <col min="3851" max="3854" width="5.7109375" style="593" customWidth="1"/>
    <col min="3855" max="3855" width="7.7109375" style="593" customWidth="1"/>
    <col min="3856" max="3856" width="1.42578125" style="593" customWidth="1"/>
    <col min="3857" max="3860" width="6.140625" style="593" customWidth="1"/>
    <col min="3861" max="3861" width="7.85546875" style="593" customWidth="1"/>
    <col min="3862" max="3862" width="70.42578125" style="593" customWidth="1"/>
    <col min="3863" max="3864" width="25.42578125" style="593" customWidth="1"/>
    <col min="3865" max="3865" width="36.28515625" style="593" customWidth="1"/>
    <col min="3866" max="4096" width="11.42578125" style="593"/>
    <col min="4097" max="4097" width="17.7109375" style="593" customWidth="1"/>
    <col min="4098" max="4098" width="18.85546875" style="593" customWidth="1"/>
    <col min="4099" max="4099" width="5.42578125" style="593" customWidth="1"/>
    <col min="4100" max="4100" width="25.85546875" style="593" customWidth="1"/>
    <col min="4101" max="4101" width="15.5703125" style="593" customWidth="1"/>
    <col min="4102" max="4102" width="17.28515625" style="593" customWidth="1"/>
    <col min="4103" max="4103" width="28.5703125" style="593" customWidth="1"/>
    <col min="4104" max="4104" width="16" style="593" customWidth="1"/>
    <col min="4105" max="4105" width="10.85546875" style="593" customWidth="1"/>
    <col min="4106" max="4106" width="18.85546875" style="593" customWidth="1"/>
    <col min="4107" max="4110" width="5.7109375" style="593" customWidth="1"/>
    <col min="4111" max="4111" width="7.7109375" style="593" customWidth="1"/>
    <col min="4112" max="4112" width="1.42578125" style="593" customWidth="1"/>
    <col min="4113" max="4116" width="6.140625" style="593" customWidth="1"/>
    <col min="4117" max="4117" width="7.85546875" style="593" customWidth="1"/>
    <col min="4118" max="4118" width="70.42578125" style="593" customWidth="1"/>
    <col min="4119" max="4120" width="25.42578125" style="593" customWidth="1"/>
    <col min="4121" max="4121" width="36.28515625" style="593" customWidth="1"/>
    <col min="4122" max="4352" width="11.42578125" style="593"/>
    <col min="4353" max="4353" width="17.7109375" style="593" customWidth="1"/>
    <col min="4354" max="4354" width="18.85546875" style="593" customWidth="1"/>
    <col min="4355" max="4355" width="5.42578125" style="593" customWidth="1"/>
    <col min="4356" max="4356" width="25.85546875" style="593" customWidth="1"/>
    <col min="4357" max="4357" width="15.5703125" style="593" customWidth="1"/>
    <col min="4358" max="4358" width="17.28515625" style="593" customWidth="1"/>
    <col min="4359" max="4359" width="28.5703125" style="593" customWidth="1"/>
    <col min="4360" max="4360" width="16" style="593" customWidth="1"/>
    <col min="4361" max="4361" width="10.85546875" style="593" customWidth="1"/>
    <col min="4362" max="4362" width="18.85546875" style="593" customWidth="1"/>
    <col min="4363" max="4366" width="5.7109375" style="593" customWidth="1"/>
    <col min="4367" max="4367" width="7.7109375" style="593" customWidth="1"/>
    <col min="4368" max="4368" width="1.42578125" style="593" customWidth="1"/>
    <col min="4369" max="4372" width="6.140625" style="593" customWidth="1"/>
    <col min="4373" max="4373" width="7.85546875" style="593" customWidth="1"/>
    <col min="4374" max="4374" width="70.42578125" style="593" customWidth="1"/>
    <col min="4375" max="4376" width="25.42578125" style="593" customWidth="1"/>
    <col min="4377" max="4377" width="36.28515625" style="593" customWidth="1"/>
    <col min="4378" max="4608" width="11.42578125" style="593"/>
    <col min="4609" max="4609" width="17.7109375" style="593" customWidth="1"/>
    <col min="4610" max="4610" width="18.85546875" style="593" customWidth="1"/>
    <col min="4611" max="4611" width="5.42578125" style="593" customWidth="1"/>
    <col min="4612" max="4612" width="25.85546875" style="593" customWidth="1"/>
    <col min="4613" max="4613" width="15.5703125" style="593" customWidth="1"/>
    <col min="4614" max="4614" width="17.28515625" style="593" customWidth="1"/>
    <col min="4615" max="4615" width="28.5703125" style="593" customWidth="1"/>
    <col min="4616" max="4616" width="16" style="593" customWidth="1"/>
    <col min="4617" max="4617" width="10.85546875" style="593" customWidth="1"/>
    <col min="4618" max="4618" width="18.85546875" style="593" customWidth="1"/>
    <col min="4619" max="4622" width="5.7109375" style="593" customWidth="1"/>
    <col min="4623" max="4623" width="7.7109375" style="593" customWidth="1"/>
    <col min="4624" max="4624" width="1.42578125" style="593" customWidth="1"/>
    <col min="4625" max="4628" width="6.140625" style="593" customWidth="1"/>
    <col min="4629" max="4629" width="7.85546875" style="593" customWidth="1"/>
    <col min="4630" max="4630" width="70.42578125" style="593" customWidth="1"/>
    <col min="4631" max="4632" width="25.42578125" style="593" customWidth="1"/>
    <col min="4633" max="4633" width="36.28515625" style="593" customWidth="1"/>
    <col min="4634" max="4864" width="11.42578125" style="593"/>
    <col min="4865" max="4865" width="17.7109375" style="593" customWidth="1"/>
    <col min="4866" max="4866" width="18.85546875" style="593" customWidth="1"/>
    <col min="4867" max="4867" width="5.42578125" style="593" customWidth="1"/>
    <col min="4868" max="4868" width="25.85546875" style="593" customWidth="1"/>
    <col min="4869" max="4869" width="15.5703125" style="593" customWidth="1"/>
    <col min="4870" max="4870" width="17.28515625" style="593" customWidth="1"/>
    <col min="4871" max="4871" width="28.5703125" style="593" customWidth="1"/>
    <col min="4872" max="4872" width="16" style="593" customWidth="1"/>
    <col min="4873" max="4873" width="10.85546875" style="593" customWidth="1"/>
    <col min="4874" max="4874" width="18.85546875" style="593" customWidth="1"/>
    <col min="4875" max="4878" width="5.7109375" style="593" customWidth="1"/>
    <col min="4879" max="4879" width="7.7109375" style="593" customWidth="1"/>
    <col min="4880" max="4880" width="1.42578125" style="593" customWidth="1"/>
    <col min="4881" max="4884" width="6.140625" style="593" customWidth="1"/>
    <col min="4885" max="4885" width="7.85546875" style="593" customWidth="1"/>
    <col min="4886" max="4886" width="70.42578125" style="593" customWidth="1"/>
    <col min="4887" max="4888" width="25.42578125" style="593" customWidth="1"/>
    <col min="4889" max="4889" width="36.28515625" style="593" customWidth="1"/>
    <col min="4890" max="5120" width="11.42578125" style="593"/>
    <col min="5121" max="5121" width="17.7109375" style="593" customWidth="1"/>
    <col min="5122" max="5122" width="18.85546875" style="593" customWidth="1"/>
    <col min="5123" max="5123" width="5.42578125" style="593" customWidth="1"/>
    <col min="5124" max="5124" width="25.85546875" style="593" customWidth="1"/>
    <col min="5125" max="5125" width="15.5703125" style="593" customWidth="1"/>
    <col min="5126" max="5126" width="17.28515625" style="593" customWidth="1"/>
    <col min="5127" max="5127" width="28.5703125" style="593" customWidth="1"/>
    <col min="5128" max="5128" width="16" style="593" customWidth="1"/>
    <col min="5129" max="5129" width="10.85546875" style="593" customWidth="1"/>
    <col min="5130" max="5130" width="18.85546875" style="593" customWidth="1"/>
    <col min="5131" max="5134" width="5.7109375" style="593" customWidth="1"/>
    <col min="5135" max="5135" width="7.7109375" style="593" customWidth="1"/>
    <col min="5136" max="5136" width="1.42578125" style="593" customWidth="1"/>
    <col min="5137" max="5140" width="6.140625" style="593" customWidth="1"/>
    <col min="5141" max="5141" width="7.85546875" style="593" customWidth="1"/>
    <col min="5142" max="5142" width="70.42578125" style="593" customWidth="1"/>
    <col min="5143" max="5144" width="25.42578125" style="593" customWidth="1"/>
    <col min="5145" max="5145" width="36.28515625" style="593" customWidth="1"/>
    <col min="5146" max="5376" width="11.42578125" style="593"/>
    <col min="5377" max="5377" width="17.7109375" style="593" customWidth="1"/>
    <col min="5378" max="5378" width="18.85546875" style="593" customWidth="1"/>
    <col min="5379" max="5379" width="5.42578125" style="593" customWidth="1"/>
    <col min="5380" max="5380" width="25.85546875" style="593" customWidth="1"/>
    <col min="5381" max="5381" width="15.5703125" style="593" customWidth="1"/>
    <col min="5382" max="5382" width="17.28515625" style="593" customWidth="1"/>
    <col min="5383" max="5383" width="28.5703125" style="593" customWidth="1"/>
    <col min="5384" max="5384" width="16" style="593" customWidth="1"/>
    <col min="5385" max="5385" width="10.85546875" style="593" customWidth="1"/>
    <col min="5386" max="5386" width="18.85546875" style="593" customWidth="1"/>
    <col min="5387" max="5390" width="5.7109375" style="593" customWidth="1"/>
    <col min="5391" max="5391" width="7.7109375" style="593" customWidth="1"/>
    <col min="5392" max="5392" width="1.42578125" style="593" customWidth="1"/>
    <col min="5393" max="5396" width="6.140625" style="593" customWidth="1"/>
    <col min="5397" max="5397" width="7.85546875" style="593" customWidth="1"/>
    <col min="5398" max="5398" width="70.42578125" style="593" customWidth="1"/>
    <col min="5399" max="5400" width="25.42578125" style="593" customWidth="1"/>
    <col min="5401" max="5401" width="36.28515625" style="593" customWidth="1"/>
    <col min="5402" max="5632" width="11.42578125" style="593"/>
    <col min="5633" max="5633" width="17.7109375" style="593" customWidth="1"/>
    <col min="5634" max="5634" width="18.85546875" style="593" customWidth="1"/>
    <col min="5635" max="5635" width="5.42578125" style="593" customWidth="1"/>
    <col min="5636" max="5636" width="25.85546875" style="593" customWidth="1"/>
    <col min="5637" max="5637" width="15.5703125" style="593" customWidth="1"/>
    <col min="5638" max="5638" width="17.28515625" style="593" customWidth="1"/>
    <col min="5639" max="5639" width="28.5703125" style="593" customWidth="1"/>
    <col min="5640" max="5640" width="16" style="593" customWidth="1"/>
    <col min="5641" max="5641" width="10.85546875" style="593" customWidth="1"/>
    <col min="5642" max="5642" width="18.85546875" style="593" customWidth="1"/>
    <col min="5643" max="5646" width="5.7109375" style="593" customWidth="1"/>
    <col min="5647" max="5647" width="7.7109375" style="593" customWidth="1"/>
    <col min="5648" max="5648" width="1.42578125" style="593" customWidth="1"/>
    <col min="5649" max="5652" width="6.140625" style="593" customWidth="1"/>
    <col min="5653" max="5653" width="7.85546875" style="593" customWidth="1"/>
    <col min="5654" max="5654" width="70.42578125" style="593" customWidth="1"/>
    <col min="5655" max="5656" width="25.42578125" style="593" customWidth="1"/>
    <col min="5657" max="5657" width="36.28515625" style="593" customWidth="1"/>
    <col min="5658" max="5888" width="11.42578125" style="593"/>
    <col min="5889" max="5889" width="17.7109375" style="593" customWidth="1"/>
    <col min="5890" max="5890" width="18.85546875" style="593" customWidth="1"/>
    <col min="5891" max="5891" width="5.42578125" style="593" customWidth="1"/>
    <col min="5892" max="5892" width="25.85546875" style="593" customWidth="1"/>
    <col min="5893" max="5893" width="15.5703125" style="593" customWidth="1"/>
    <col min="5894" max="5894" width="17.28515625" style="593" customWidth="1"/>
    <col min="5895" max="5895" width="28.5703125" style="593" customWidth="1"/>
    <col min="5896" max="5896" width="16" style="593" customWidth="1"/>
    <col min="5897" max="5897" width="10.85546875" style="593" customWidth="1"/>
    <col min="5898" max="5898" width="18.85546875" style="593" customWidth="1"/>
    <col min="5899" max="5902" width="5.7109375" style="593" customWidth="1"/>
    <col min="5903" max="5903" width="7.7109375" style="593" customWidth="1"/>
    <col min="5904" max="5904" width="1.42578125" style="593" customWidth="1"/>
    <col min="5905" max="5908" width="6.140625" style="593" customWidth="1"/>
    <col min="5909" max="5909" width="7.85546875" style="593" customWidth="1"/>
    <col min="5910" max="5910" width="70.42578125" style="593" customWidth="1"/>
    <col min="5911" max="5912" width="25.42578125" style="593" customWidth="1"/>
    <col min="5913" max="5913" width="36.28515625" style="593" customWidth="1"/>
    <col min="5914" max="6144" width="11.42578125" style="593"/>
    <col min="6145" max="6145" width="17.7109375" style="593" customWidth="1"/>
    <col min="6146" max="6146" width="18.85546875" style="593" customWidth="1"/>
    <col min="6147" max="6147" width="5.42578125" style="593" customWidth="1"/>
    <col min="6148" max="6148" width="25.85546875" style="593" customWidth="1"/>
    <col min="6149" max="6149" width="15.5703125" style="593" customWidth="1"/>
    <col min="6150" max="6150" width="17.28515625" style="593" customWidth="1"/>
    <col min="6151" max="6151" width="28.5703125" style="593" customWidth="1"/>
    <col min="6152" max="6152" width="16" style="593" customWidth="1"/>
    <col min="6153" max="6153" width="10.85546875" style="593" customWidth="1"/>
    <col min="6154" max="6154" width="18.85546875" style="593" customWidth="1"/>
    <col min="6155" max="6158" width="5.7109375" style="593" customWidth="1"/>
    <col min="6159" max="6159" width="7.7109375" style="593" customWidth="1"/>
    <col min="6160" max="6160" width="1.42578125" style="593" customWidth="1"/>
    <col min="6161" max="6164" width="6.140625" style="593" customWidth="1"/>
    <col min="6165" max="6165" width="7.85546875" style="593" customWidth="1"/>
    <col min="6166" max="6166" width="70.42578125" style="593" customWidth="1"/>
    <col min="6167" max="6168" width="25.42578125" style="593" customWidth="1"/>
    <col min="6169" max="6169" width="36.28515625" style="593" customWidth="1"/>
    <col min="6170" max="6400" width="11.42578125" style="593"/>
    <col min="6401" max="6401" width="17.7109375" style="593" customWidth="1"/>
    <col min="6402" max="6402" width="18.85546875" style="593" customWidth="1"/>
    <col min="6403" max="6403" width="5.42578125" style="593" customWidth="1"/>
    <col min="6404" max="6404" width="25.85546875" style="593" customWidth="1"/>
    <col min="6405" max="6405" width="15.5703125" style="593" customWidth="1"/>
    <col min="6406" max="6406" width="17.28515625" style="593" customWidth="1"/>
    <col min="6407" max="6407" width="28.5703125" style="593" customWidth="1"/>
    <col min="6408" max="6408" width="16" style="593" customWidth="1"/>
    <col min="6409" max="6409" width="10.85546875" style="593" customWidth="1"/>
    <col min="6410" max="6410" width="18.85546875" style="593" customWidth="1"/>
    <col min="6411" max="6414" width="5.7109375" style="593" customWidth="1"/>
    <col min="6415" max="6415" width="7.7109375" style="593" customWidth="1"/>
    <col min="6416" max="6416" width="1.42578125" style="593" customWidth="1"/>
    <col min="6417" max="6420" width="6.140625" style="593" customWidth="1"/>
    <col min="6421" max="6421" width="7.85546875" style="593" customWidth="1"/>
    <col min="6422" max="6422" width="70.42578125" style="593" customWidth="1"/>
    <col min="6423" max="6424" width="25.42578125" style="593" customWidth="1"/>
    <col min="6425" max="6425" width="36.28515625" style="593" customWidth="1"/>
    <col min="6426" max="6656" width="11.42578125" style="593"/>
    <col min="6657" max="6657" width="17.7109375" style="593" customWidth="1"/>
    <col min="6658" max="6658" width="18.85546875" style="593" customWidth="1"/>
    <col min="6659" max="6659" width="5.42578125" style="593" customWidth="1"/>
    <col min="6660" max="6660" width="25.85546875" style="593" customWidth="1"/>
    <col min="6661" max="6661" width="15.5703125" style="593" customWidth="1"/>
    <col min="6662" max="6662" width="17.28515625" style="593" customWidth="1"/>
    <col min="6663" max="6663" width="28.5703125" style="593" customWidth="1"/>
    <col min="6664" max="6664" width="16" style="593" customWidth="1"/>
    <col min="6665" max="6665" width="10.85546875" style="593" customWidth="1"/>
    <col min="6666" max="6666" width="18.85546875" style="593" customWidth="1"/>
    <col min="6667" max="6670" width="5.7109375" style="593" customWidth="1"/>
    <col min="6671" max="6671" width="7.7109375" style="593" customWidth="1"/>
    <col min="6672" max="6672" width="1.42578125" style="593" customWidth="1"/>
    <col min="6673" max="6676" width="6.140625" style="593" customWidth="1"/>
    <col min="6677" max="6677" width="7.85546875" style="593" customWidth="1"/>
    <col min="6678" max="6678" width="70.42578125" style="593" customWidth="1"/>
    <col min="6679" max="6680" width="25.42578125" style="593" customWidth="1"/>
    <col min="6681" max="6681" width="36.28515625" style="593" customWidth="1"/>
    <col min="6682" max="6912" width="11.42578125" style="593"/>
    <col min="6913" max="6913" width="17.7109375" style="593" customWidth="1"/>
    <col min="6914" max="6914" width="18.85546875" style="593" customWidth="1"/>
    <col min="6915" max="6915" width="5.42578125" style="593" customWidth="1"/>
    <col min="6916" max="6916" width="25.85546875" style="593" customWidth="1"/>
    <col min="6917" max="6917" width="15.5703125" style="593" customWidth="1"/>
    <col min="6918" max="6918" width="17.28515625" style="593" customWidth="1"/>
    <col min="6919" max="6919" width="28.5703125" style="593" customWidth="1"/>
    <col min="6920" max="6920" width="16" style="593" customWidth="1"/>
    <col min="6921" max="6921" width="10.85546875" style="593" customWidth="1"/>
    <col min="6922" max="6922" width="18.85546875" style="593" customWidth="1"/>
    <col min="6923" max="6926" width="5.7109375" style="593" customWidth="1"/>
    <col min="6927" max="6927" width="7.7109375" style="593" customWidth="1"/>
    <col min="6928" max="6928" width="1.42578125" style="593" customWidth="1"/>
    <col min="6929" max="6932" width="6.140625" style="593" customWidth="1"/>
    <col min="6933" max="6933" width="7.85546875" style="593" customWidth="1"/>
    <col min="6934" max="6934" width="70.42578125" style="593" customWidth="1"/>
    <col min="6935" max="6936" width="25.42578125" style="593" customWidth="1"/>
    <col min="6937" max="6937" width="36.28515625" style="593" customWidth="1"/>
    <col min="6938" max="7168" width="11.42578125" style="593"/>
    <col min="7169" max="7169" width="17.7109375" style="593" customWidth="1"/>
    <col min="7170" max="7170" width="18.85546875" style="593" customWidth="1"/>
    <col min="7171" max="7171" width="5.42578125" style="593" customWidth="1"/>
    <col min="7172" max="7172" width="25.85546875" style="593" customWidth="1"/>
    <col min="7173" max="7173" width="15.5703125" style="593" customWidth="1"/>
    <col min="7174" max="7174" width="17.28515625" style="593" customWidth="1"/>
    <col min="7175" max="7175" width="28.5703125" style="593" customWidth="1"/>
    <col min="7176" max="7176" width="16" style="593" customWidth="1"/>
    <col min="7177" max="7177" width="10.85546875" style="593" customWidth="1"/>
    <col min="7178" max="7178" width="18.85546875" style="593" customWidth="1"/>
    <col min="7179" max="7182" width="5.7109375" style="593" customWidth="1"/>
    <col min="7183" max="7183" width="7.7109375" style="593" customWidth="1"/>
    <col min="7184" max="7184" width="1.42578125" style="593" customWidth="1"/>
    <col min="7185" max="7188" width="6.140625" style="593" customWidth="1"/>
    <col min="7189" max="7189" width="7.85546875" style="593" customWidth="1"/>
    <col min="7190" max="7190" width="70.42578125" style="593" customWidth="1"/>
    <col min="7191" max="7192" width="25.42578125" style="593" customWidth="1"/>
    <col min="7193" max="7193" width="36.28515625" style="593" customWidth="1"/>
    <col min="7194" max="7424" width="11.42578125" style="593"/>
    <col min="7425" max="7425" width="17.7109375" style="593" customWidth="1"/>
    <col min="7426" max="7426" width="18.85546875" style="593" customWidth="1"/>
    <col min="7427" max="7427" width="5.42578125" style="593" customWidth="1"/>
    <col min="7428" max="7428" width="25.85546875" style="593" customWidth="1"/>
    <col min="7429" max="7429" width="15.5703125" style="593" customWidth="1"/>
    <col min="7430" max="7430" width="17.28515625" style="593" customWidth="1"/>
    <col min="7431" max="7431" width="28.5703125" style="593" customWidth="1"/>
    <col min="7432" max="7432" width="16" style="593" customWidth="1"/>
    <col min="7433" max="7433" width="10.85546875" style="593" customWidth="1"/>
    <col min="7434" max="7434" width="18.85546875" style="593" customWidth="1"/>
    <col min="7435" max="7438" width="5.7109375" style="593" customWidth="1"/>
    <col min="7439" max="7439" width="7.7109375" style="593" customWidth="1"/>
    <col min="7440" max="7440" width="1.42578125" style="593" customWidth="1"/>
    <col min="7441" max="7444" width="6.140625" style="593" customWidth="1"/>
    <col min="7445" max="7445" width="7.85546875" style="593" customWidth="1"/>
    <col min="7446" max="7446" width="70.42578125" style="593" customWidth="1"/>
    <col min="7447" max="7448" width="25.42578125" style="593" customWidth="1"/>
    <col min="7449" max="7449" width="36.28515625" style="593" customWidth="1"/>
    <col min="7450" max="7680" width="11.42578125" style="593"/>
    <col min="7681" max="7681" width="17.7109375" style="593" customWidth="1"/>
    <col min="7682" max="7682" width="18.85546875" style="593" customWidth="1"/>
    <col min="7683" max="7683" width="5.42578125" style="593" customWidth="1"/>
    <col min="7684" max="7684" width="25.85546875" style="593" customWidth="1"/>
    <col min="7685" max="7685" width="15.5703125" style="593" customWidth="1"/>
    <col min="7686" max="7686" width="17.28515625" style="593" customWidth="1"/>
    <col min="7687" max="7687" width="28.5703125" style="593" customWidth="1"/>
    <col min="7688" max="7688" width="16" style="593" customWidth="1"/>
    <col min="7689" max="7689" width="10.85546875" style="593" customWidth="1"/>
    <col min="7690" max="7690" width="18.85546875" style="593" customWidth="1"/>
    <col min="7691" max="7694" width="5.7109375" style="593" customWidth="1"/>
    <col min="7695" max="7695" width="7.7109375" style="593" customWidth="1"/>
    <col min="7696" max="7696" width="1.42578125" style="593" customWidth="1"/>
    <col min="7697" max="7700" width="6.140625" style="593" customWidth="1"/>
    <col min="7701" max="7701" width="7.85546875" style="593" customWidth="1"/>
    <col min="7702" max="7702" width="70.42578125" style="593" customWidth="1"/>
    <col min="7703" max="7704" width="25.42578125" style="593" customWidth="1"/>
    <col min="7705" max="7705" width="36.28515625" style="593" customWidth="1"/>
    <col min="7706" max="7936" width="11.42578125" style="593"/>
    <col min="7937" max="7937" width="17.7109375" style="593" customWidth="1"/>
    <col min="7938" max="7938" width="18.85546875" style="593" customWidth="1"/>
    <col min="7939" max="7939" width="5.42578125" style="593" customWidth="1"/>
    <col min="7940" max="7940" width="25.85546875" style="593" customWidth="1"/>
    <col min="7941" max="7941" width="15.5703125" style="593" customWidth="1"/>
    <col min="7942" max="7942" width="17.28515625" style="593" customWidth="1"/>
    <col min="7943" max="7943" width="28.5703125" style="593" customWidth="1"/>
    <col min="7944" max="7944" width="16" style="593" customWidth="1"/>
    <col min="7945" max="7945" width="10.85546875" style="593" customWidth="1"/>
    <col min="7946" max="7946" width="18.85546875" style="593" customWidth="1"/>
    <col min="7947" max="7950" width="5.7109375" style="593" customWidth="1"/>
    <col min="7951" max="7951" width="7.7109375" style="593" customWidth="1"/>
    <col min="7952" max="7952" width="1.42578125" style="593" customWidth="1"/>
    <col min="7953" max="7956" width="6.140625" style="593" customWidth="1"/>
    <col min="7957" max="7957" width="7.85546875" style="593" customWidth="1"/>
    <col min="7958" max="7958" width="70.42578125" style="593" customWidth="1"/>
    <col min="7959" max="7960" width="25.42578125" style="593" customWidth="1"/>
    <col min="7961" max="7961" width="36.28515625" style="593" customWidth="1"/>
    <col min="7962" max="8192" width="11.42578125" style="593"/>
    <col min="8193" max="8193" width="17.7109375" style="593" customWidth="1"/>
    <col min="8194" max="8194" width="18.85546875" style="593" customWidth="1"/>
    <col min="8195" max="8195" width="5.42578125" style="593" customWidth="1"/>
    <col min="8196" max="8196" width="25.85546875" style="593" customWidth="1"/>
    <col min="8197" max="8197" width="15.5703125" style="593" customWidth="1"/>
    <col min="8198" max="8198" width="17.28515625" style="593" customWidth="1"/>
    <col min="8199" max="8199" width="28.5703125" style="593" customWidth="1"/>
    <col min="8200" max="8200" width="16" style="593" customWidth="1"/>
    <col min="8201" max="8201" width="10.85546875" style="593" customWidth="1"/>
    <col min="8202" max="8202" width="18.85546875" style="593" customWidth="1"/>
    <col min="8203" max="8206" width="5.7109375" style="593" customWidth="1"/>
    <col min="8207" max="8207" width="7.7109375" style="593" customWidth="1"/>
    <col min="8208" max="8208" width="1.42578125" style="593" customWidth="1"/>
    <col min="8209" max="8212" width="6.140625" style="593" customWidth="1"/>
    <col min="8213" max="8213" width="7.85546875" style="593" customWidth="1"/>
    <col min="8214" max="8214" width="70.42578125" style="593" customWidth="1"/>
    <col min="8215" max="8216" width="25.42578125" style="593" customWidth="1"/>
    <col min="8217" max="8217" width="36.28515625" style="593" customWidth="1"/>
    <col min="8218" max="8448" width="11.42578125" style="593"/>
    <col min="8449" max="8449" width="17.7109375" style="593" customWidth="1"/>
    <col min="8450" max="8450" width="18.85546875" style="593" customWidth="1"/>
    <col min="8451" max="8451" width="5.42578125" style="593" customWidth="1"/>
    <col min="8452" max="8452" width="25.85546875" style="593" customWidth="1"/>
    <col min="8453" max="8453" width="15.5703125" style="593" customWidth="1"/>
    <col min="8454" max="8454" width="17.28515625" style="593" customWidth="1"/>
    <col min="8455" max="8455" width="28.5703125" style="593" customWidth="1"/>
    <col min="8456" max="8456" width="16" style="593" customWidth="1"/>
    <col min="8457" max="8457" width="10.85546875" style="593" customWidth="1"/>
    <col min="8458" max="8458" width="18.85546875" style="593" customWidth="1"/>
    <col min="8459" max="8462" width="5.7109375" style="593" customWidth="1"/>
    <col min="8463" max="8463" width="7.7109375" style="593" customWidth="1"/>
    <col min="8464" max="8464" width="1.42578125" style="593" customWidth="1"/>
    <col min="8465" max="8468" width="6.140625" style="593" customWidth="1"/>
    <col min="8469" max="8469" width="7.85546875" style="593" customWidth="1"/>
    <col min="8470" max="8470" width="70.42578125" style="593" customWidth="1"/>
    <col min="8471" max="8472" width="25.42578125" style="593" customWidth="1"/>
    <col min="8473" max="8473" width="36.28515625" style="593" customWidth="1"/>
    <col min="8474" max="8704" width="11.42578125" style="593"/>
    <col min="8705" max="8705" width="17.7109375" style="593" customWidth="1"/>
    <col min="8706" max="8706" width="18.85546875" style="593" customWidth="1"/>
    <col min="8707" max="8707" width="5.42578125" style="593" customWidth="1"/>
    <col min="8708" max="8708" width="25.85546875" style="593" customWidth="1"/>
    <col min="8709" max="8709" width="15.5703125" style="593" customWidth="1"/>
    <col min="8710" max="8710" width="17.28515625" style="593" customWidth="1"/>
    <col min="8711" max="8711" width="28.5703125" style="593" customWidth="1"/>
    <col min="8712" max="8712" width="16" style="593" customWidth="1"/>
    <col min="8713" max="8713" width="10.85546875" style="593" customWidth="1"/>
    <col min="8714" max="8714" width="18.85546875" style="593" customWidth="1"/>
    <col min="8715" max="8718" width="5.7109375" style="593" customWidth="1"/>
    <col min="8719" max="8719" width="7.7109375" style="593" customWidth="1"/>
    <col min="8720" max="8720" width="1.42578125" style="593" customWidth="1"/>
    <col min="8721" max="8724" width="6.140625" style="593" customWidth="1"/>
    <col min="8725" max="8725" width="7.85546875" style="593" customWidth="1"/>
    <col min="8726" max="8726" width="70.42578125" style="593" customWidth="1"/>
    <col min="8727" max="8728" width="25.42578125" style="593" customWidth="1"/>
    <col min="8729" max="8729" width="36.28515625" style="593" customWidth="1"/>
    <col min="8730" max="8960" width="11.42578125" style="593"/>
    <col min="8961" max="8961" width="17.7109375" style="593" customWidth="1"/>
    <col min="8962" max="8962" width="18.85546875" style="593" customWidth="1"/>
    <col min="8963" max="8963" width="5.42578125" style="593" customWidth="1"/>
    <col min="8964" max="8964" width="25.85546875" style="593" customWidth="1"/>
    <col min="8965" max="8965" width="15.5703125" style="593" customWidth="1"/>
    <col min="8966" max="8966" width="17.28515625" style="593" customWidth="1"/>
    <col min="8967" max="8967" width="28.5703125" style="593" customWidth="1"/>
    <col min="8968" max="8968" width="16" style="593" customWidth="1"/>
    <col min="8969" max="8969" width="10.85546875" style="593" customWidth="1"/>
    <col min="8970" max="8970" width="18.85546875" style="593" customWidth="1"/>
    <col min="8971" max="8974" width="5.7109375" style="593" customWidth="1"/>
    <col min="8975" max="8975" width="7.7109375" style="593" customWidth="1"/>
    <col min="8976" max="8976" width="1.42578125" style="593" customWidth="1"/>
    <col min="8977" max="8980" width="6.140625" style="593" customWidth="1"/>
    <col min="8981" max="8981" width="7.85546875" style="593" customWidth="1"/>
    <col min="8982" max="8982" width="70.42578125" style="593" customWidth="1"/>
    <col min="8983" max="8984" width="25.42578125" style="593" customWidth="1"/>
    <col min="8985" max="8985" width="36.28515625" style="593" customWidth="1"/>
    <col min="8986" max="9216" width="11.42578125" style="593"/>
    <col min="9217" max="9217" width="17.7109375" style="593" customWidth="1"/>
    <col min="9218" max="9218" width="18.85546875" style="593" customWidth="1"/>
    <col min="9219" max="9219" width="5.42578125" style="593" customWidth="1"/>
    <col min="9220" max="9220" width="25.85546875" style="593" customWidth="1"/>
    <col min="9221" max="9221" width="15.5703125" style="593" customWidth="1"/>
    <col min="9222" max="9222" width="17.28515625" style="593" customWidth="1"/>
    <col min="9223" max="9223" width="28.5703125" style="593" customWidth="1"/>
    <col min="9224" max="9224" width="16" style="593" customWidth="1"/>
    <col min="9225" max="9225" width="10.85546875" style="593" customWidth="1"/>
    <col min="9226" max="9226" width="18.85546875" style="593" customWidth="1"/>
    <col min="9227" max="9230" width="5.7109375" style="593" customWidth="1"/>
    <col min="9231" max="9231" width="7.7109375" style="593" customWidth="1"/>
    <col min="9232" max="9232" width="1.42578125" style="593" customWidth="1"/>
    <col min="9233" max="9236" width="6.140625" style="593" customWidth="1"/>
    <col min="9237" max="9237" width="7.85546875" style="593" customWidth="1"/>
    <col min="9238" max="9238" width="70.42578125" style="593" customWidth="1"/>
    <col min="9239" max="9240" width="25.42578125" style="593" customWidth="1"/>
    <col min="9241" max="9241" width="36.28515625" style="593" customWidth="1"/>
    <col min="9242" max="9472" width="11.42578125" style="593"/>
    <col min="9473" max="9473" width="17.7109375" style="593" customWidth="1"/>
    <col min="9474" max="9474" width="18.85546875" style="593" customWidth="1"/>
    <col min="9475" max="9475" width="5.42578125" style="593" customWidth="1"/>
    <col min="9476" max="9476" width="25.85546875" style="593" customWidth="1"/>
    <col min="9477" max="9477" width="15.5703125" style="593" customWidth="1"/>
    <col min="9478" max="9478" width="17.28515625" style="593" customWidth="1"/>
    <col min="9479" max="9479" width="28.5703125" style="593" customWidth="1"/>
    <col min="9480" max="9480" width="16" style="593" customWidth="1"/>
    <col min="9481" max="9481" width="10.85546875" style="593" customWidth="1"/>
    <col min="9482" max="9482" width="18.85546875" style="593" customWidth="1"/>
    <col min="9483" max="9486" width="5.7109375" style="593" customWidth="1"/>
    <col min="9487" max="9487" width="7.7109375" style="593" customWidth="1"/>
    <col min="9488" max="9488" width="1.42578125" style="593" customWidth="1"/>
    <col min="9489" max="9492" width="6.140625" style="593" customWidth="1"/>
    <col min="9493" max="9493" width="7.85546875" style="593" customWidth="1"/>
    <col min="9494" max="9494" width="70.42578125" style="593" customWidth="1"/>
    <col min="9495" max="9496" width="25.42578125" style="593" customWidth="1"/>
    <col min="9497" max="9497" width="36.28515625" style="593" customWidth="1"/>
    <col min="9498" max="9728" width="11.42578125" style="593"/>
    <col min="9729" max="9729" width="17.7109375" style="593" customWidth="1"/>
    <col min="9730" max="9730" width="18.85546875" style="593" customWidth="1"/>
    <col min="9731" max="9731" width="5.42578125" style="593" customWidth="1"/>
    <col min="9732" max="9732" width="25.85546875" style="593" customWidth="1"/>
    <col min="9733" max="9733" width="15.5703125" style="593" customWidth="1"/>
    <col min="9734" max="9734" width="17.28515625" style="593" customWidth="1"/>
    <col min="9735" max="9735" width="28.5703125" style="593" customWidth="1"/>
    <col min="9736" max="9736" width="16" style="593" customWidth="1"/>
    <col min="9737" max="9737" width="10.85546875" style="593" customWidth="1"/>
    <col min="9738" max="9738" width="18.85546875" style="593" customWidth="1"/>
    <col min="9739" max="9742" width="5.7109375" style="593" customWidth="1"/>
    <col min="9743" max="9743" width="7.7109375" style="593" customWidth="1"/>
    <col min="9744" max="9744" width="1.42578125" style="593" customWidth="1"/>
    <col min="9745" max="9748" width="6.140625" style="593" customWidth="1"/>
    <col min="9749" max="9749" width="7.85546875" style="593" customWidth="1"/>
    <col min="9750" max="9750" width="70.42578125" style="593" customWidth="1"/>
    <col min="9751" max="9752" width="25.42578125" style="593" customWidth="1"/>
    <col min="9753" max="9753" width="36.28515625" style="593" customWidth="1"/>
    <col min="9754" max="9984" width="11.42578125" style="593"/>
    <col min="9985" max="9985" width="17.7109375" style="593" customWidth="1"/>
    <col min="9986" max="9986" width="18.85546875" style="593" customWidth="1"/>
    <col min="9987" max="9987" width="5.42578125" style="593" customWidth="1"/>
    <col min="9988" max="9988" width="25.85546875" style="593" customWidth="1"/>
    <col min="9989" max="9989" width="15.5703125" style="593" customWidth="1"/>
    <col min="9990" max="9990" width="17.28515625" style="593" customWidth="1"/>
    <col min="9991" max="9991" width="28.5703125" style="593" customWidth="1"/>
    <col min="9992" max="9992" width="16" style="593" customWidth="1"/>
    <col min="9993" max="9993" width="10.85546875" style="593" customWidth="1"/>
    <col min="9994" max="9994" width="18.85546875" style="593" customWidth="1"/>
    <col min="9995" max="9998" width="5.7109375" style="593" customWidth="1"/>
    <col min="9999" max="9999" width="7.7109375" style="593" customWidth="1"/>
    <col min="10000" max="10000" width="1.42578125" style="593" customWidth="1"/>
    <col min="10001" max="10004" width="6.140625" style="593" customWidth="1"/>
    <col min="10005" max="10005" width="7.85546875" style="593" customWidth="1"/>
    <col min="10006" max="10006" width="70.42578125" style="593" customWidth="1"/>
    <col min="10007" max="10008" width="25.42578125" style="593" customWidth="1"/>
    <col min="10009" max="10009" width="36.28515625" style="593" customWidth="1"/>
    <col min="10010" max="10240" width="11.42578125" style="593"/>
    <col min="10241" max="10241" width="17.7109375" style="593" customWidth="1"/>
    <col min="10242" max="10242" width="18.85546875" style="593" customWidth="1"/>
    <col min="10243" max="10243" width="5.42578125" style="593" customWidth="1"/>
    <col min="10244" max="10244" width="25.85546875" style="593" customWidth="1"/>
    <col min="10245" max="10245" width="15.5703125" style="593" customWidth="1"/>
    <col min="10246" max="10246" width="17.28515625" style="593" customWidth="1"/>
    <col min="10247" max="10247" width="28.5703125" style="593" customWidth="1"/>
    <col min="10248" max="10248" width="16" style="593" customWidth="1"/>
    <col min="10249" max="10249" width="10.85546875" style="593" customWidth="1"/>
    <col min="10250" max="10250" width="18.85546875" style="593" customWidth="1"/>
    <col min="10251" max="10254" width="5.7109375" style="593" customWidth="1"/>
    <col min="10255" max="10255" width="7.7109375" style="593" customWidth="1"/>
    <col min="10256" max="10256" width="1.42578125" style="593" customWidth="1"/>
    <col min="10257" max="10260" width="6.140625" style="593" customWidth="1"/>
    <col min="10261" max="10261" width="7.85546875" style="593" customWidth="1"/>
    <col min="10262" max="10262" width="70.42578125" style="593" customWidth="1"/>
    <col min="10263" max="10264" width="25.42578125" style="593" customWidth="1"/>
    <col min="10265" max="10265" width="36.28515625" style="593" customWidth="1"/>
    <col min="10266" max="10496" width="11.42578125" style="593"/>
    <col min="10497" max="10497" width="17.7109375" style="593" customWidth="1"/>
    <col min="10498" max="10498" width="18.85546875" style="593" customWidth="1"/>
    <col min="10499" max="10499" width="5.42578125" style="593" customWidth="1"/>
    <col min="10500" max="10500" width="25.85546875" style="593" customWidth="1"/>
    <col min="10501" max="10501" width="15.5703125" style="593" customWidth="1"/>
    <col min="10502" max="10502" width="17.28515625" style="593" customWidth="1"/>
    <col min="10503" max="10503" width="28.5703125" style="593" customWidth="1"/>
    <col min="10504" max="10504" width="16" style="593" customWidth="1"/>
    <col min="10505" max="10505" width="10.85546875" style="593" customWidth="1"/>
    <col min="10506" max="10506" width="18.85546875" style="593" customWidth="1"/>
    <col min="10507" max="10510" width="5.7109375" style="593" customWidth="1"/>
    <col min="10511" max="10511" width="7.7109375" style="593" customWidth="1"/>
    <col min="10512" max="10512" width="1.42578125" style="593" customWidth="1"/>
    <col min="10513" max="10516" width="6.140625" style="593" customWidth="1"/>
    <col min="10517" max="10517" width="7.85546875" style="593" customWidth="1"/>
    <col min="10518" max="10518" width="70.42578125" style="593" customWidth="1"/>
    <col min="10519" max="10520" width="25.42578125" style="593" customWidth="1"/>
    <col min="10521" max="10521" width="36.28515625" style="593" customWidth="1"/>
    <col min="10522" max="10752" width="11.42578125" style="593"/>
    <col min="10753" max="10753" width="17.7109375" style="593" customWidth="1"/>
    <col min="10754" max="10754" width="18.85546875" style="593" customWidth="1"/>
    <col min="10755" max="10755" width="5.42578125" style="593" customWidth="1"/>
    <col min="10756" max="10756" width="25.85546875" style="593" customWidth="1"/>
    <col min="10757" max="10757" width="15.5703125" style="593" customWidth="1"/>
    <col min="10758" max="10758" width="17.28515625" style="593" customWidth="1"/>
    <col min="10759" max="10759" width="28.5703125" style="593" customWidth="1"/>
    <col min="10760" max="10760" width="16" style="593" customWidth="1"/>
    <col min="10761" max="10761" width="10.85546875" style="593" customWidth="1"/>
    <col min="10762" max="10762" width="18.85546875" style="593" customWidth="1"/>
    <col min="10763" max="10766" width="5.7109375" style="593" customWidth="1"/>
    <col min="10767" max="10767" width="7.7109375" style="593" customWidth="1"/>
    <col min="10768" max="10768" width="1.42578125" style="593" customWidth="1"/>
    <col min="10769" max="10772" width="6.140625" style="593" customWidth="1"/>
    <col min="10773" max="10773" width="7.85546875" style="593" customWidth="1"/>
    <col min="10774" max="10774" width="70.42578125" style="593" customWidth="1"/>
    <col min="10775" max="10776" width="25.42578125" style="593" customWidth="1"/>
    <col min="10777" max="10777" width="36.28515625" style="593" customWidth="1"/>
    <col min="10778" max="11008" width="11.42578125" style="593"/>
    <col min="11009" max="11009" width="17.7109375" style="593" customWidth="1"/>
    <col min="11010" max="11010" width="18.85546875" style="593" customWidth="1"/>
    <col min="11011" max="11011" width="5.42578125" style="593" customWidth="1"/>
    <col min="11012" max="11012" width="25.85546875" style="593" customWidth="1"/>
    <col min="11013" max="11013" width="15.5703125" style="593" customWidth="1"/>
    <col min="11014" max="11014" width="17.28515625" style="593" customWidth="1"/>
    <col min="11015" max="11015" width="28.5703125" style="593" customWidth="1"/>
    <col min="11016" max="11016" width="16" style="593" customWidth="1"/>
    <col min="11017" max="11017" width="10.85546875" style="593" customWidth="1"/>
    <col min="11018" max="11018" width="18.85546875" style="593" customWidth="1"/>
    <col min="11019" max="11022" width="5.7109375" style="593" customWidth="1"/>
    <col min="11023" max="11023" width="7.7109375" style="593" customWidth="1"/>
    <col min="11024" max="11024" width="1.42578125" style="593" customWidth="1"/>
    <col min="11025" max="11028" width="6.140625" style="593" customWidth="1"/>
    <col min="11029" max="11029" width="7.85546875" style="593" customWidth="1"/>
    <col min="11030" max="11030" width="70.42578125" style="593" customWidth="1"/>
    <col min="11031" max="11032" width="25.42578125" style="593" customWidth="1"/>
    <col min="11033" max="11033" width="36.28515625" style="593" customWidth="1"/>
    <col min="11034" max="11264" width="11.42578125" style="593"/>
    <col min="11265" max="11265" width="17.7109375" style="593" customWidth="1"/>
    <col min="11266" max="11266" width="18.85546875" style="593" customWidth="1"/>
    <col min="11267" max="11267" width="5.42578125" style="593" customWidth="1"/>
    <col min="11268" max="11268" width="25.85546875" style="593" customWidth="1"/>
    <col min="11269" max="11269" width="15.5703125" style="593" customWidth="1"/>
    <col min="11270" max="11270" width="17.28515625" style="593" customWidth="1"/>
    <col min="11271" max="11271" width="28.5703125" style="593" customWidth="1"/>
    <col min="11272" max="11272" width="16" style="593" customWidth="1"/>
    <col min="11273" max="11273" width="10.85546875" style="593" customWidth="1"/>
    <col min="11274" max="11274" width="18.85546875" style="593" customWidth="1"/>
    <col min="11275" max="11278" width="5.7109375" style="593" customWidth="1"/>
    <col min="11279" max="11279" width="7.7109375" style="593" customWidth="1"/>
    <col min="11280" max="11280" width="1.42578125" style="593" customWidth="1"/>
    <col min="11281" max="11284" width="6.140625" style="593" customWidth="1"/>
    <col min="11285" max="11285" width="7.85546875" style="593" customWidth="1"/>
    <col min="11286" max="11286" width="70.42578125" style="593" customWidth="1"/>
    <col min="11287" max="11288" width="25.42578125" style="593" customWidth="1"/>
    <col min="11289" max="11289" width="36.28515625" style="593" customWidth="1"/>
    <col min="11290" max="11520" width="11.42578125" style="593"/>
    <col min="11521" max="11521" width="17.7109375" style="593" customWidth="1"/>
    <col min="11522" max="11522" width="18.85546875" style="593" customWidth="1"/>
    <col min="11523" max="11523" width="5.42578125" style="593" customWidth="1"/>
    <col min="11524" max="11524" width="25.85546875" style="593" customWidth="1"/>
    <col min="11525" max="11525" width="15.5703125" style="593" customWidth="1"/>
    <col min="11526" max="11526" width="17.28515625" style="593" customWidth="1"/>
    <col min="11527" max="11527" width="28.5703125" style="593" customWidth="1"/>
    <col min="11528" max="11528" width="16" style="593" customWidth="1"/>
    <col min="11529" max="11529" width="10.85546875" style="593" customWidth="1"/>
    <col min="11530" max="11530" width="18.85546875" style="593" customWidth="1"/>
    <col min="11531" max="11534" width="5.7109375" style="593" customWidth="1"/>
    <col min="11535" max="11535" width="7.7109375" style="593" customWidth="1"/>
    <col min="11536" max="11536" width="1.42578125" style="593" customWidth="1"/>
    <col min="11537" max="11540" width="6.140625" style="593" customWidth="1"/>
    <col min="11541" max="11541" width="7.85546875" style="593" customWidth="1"/>
    <col min="11542" max="11542" width="70.42578125" style="593" customWidth="1"/>
    <col min="11543" max="11544" width="25.42578125" style="593" customWidth="1"/>
    <col min="11545" max="11545" width="36.28515625" style="593" customWidth="1"/>
    <col min="11546" max="11776" width="11.42578125" style="593"/>
    <col min="11777" max="11777" width="17.7109375" style="593" customWidth="1"/>
    <col min="11778" max="11778" width="18.85546875" style="593" customWidth="1"/>
    <col min="11779" max="11779" width="5.42578125" style="593" customWidth="1"/>
    <col min="11780" max="11780" width="25.85546875" style="593" customWidth="1"/>
    <col min="11781" max="11781" width="15.5703125" style="593" customWidth="1"/>
    <col min="11782" max="11782" width="17.28515625" style="593" customWidth="1"/>
    <col min="11783" max="11783" width="28.5703125" style="593" customWidth="1"/>
    <col min="11784" max="11784" width="16" style="593" customWidth="1"/>
    <col min="11785" max="11785" width="10.85546875" style="593" customWidth="1"/>
    <col min="11786" max="11786" width="18.85546875" style="593" customWidth="1"/>
    <col min="11787" max="11790" width="5.7109375" style="593" customWidth="1"/>
    <col min="11791" max="11791" width="7.7109375" style="593" customWidth="1"/>
    <col min="11792" max="11792" width="1.42578125" style="593" customWidth="1"/>
    <col min="11793" max="11796" width="6.140625" style="593" customWidth="1"/>
    <col min="11797" max="11797" width="7.85546875" style="593" customWidth="1"/>
    <col min="11798" max="11798" width="70.42578125" style="593" customWidth="1"/>
    <col min="11799" max="11800" width="25.42578125" style="593" customWidth="1"/>
    <col min="11801" max="11801" width="36.28515625" style="593" customWidth="1"/>
    <col min="11802" max="12032" width="11.42578125" style="593"/>
    <col min="12033" max="12033" width="17.7109375" style="593" customWidth="1"/>
    <col min="12034" max="12034" width="18.85546875" style="593" customWidth="1"/>
    <col min="12035" max="12035" width="5.42578125" style="593" customWidth="1"/>
    <col min="12036" max="12036" width="25.85546875" style="593" customWidth="1"/>
    <col min="12037" max="12037" width="15.5703125" style="593" customWidth="1"/>
    <col min="12038" max="12038" width="17.28515625" style="593" customWidth="1"/>
    <col min="12039" max="12039" width="28.5703125" style="593" customWidth="1"/>
    <col min="12040" max="12040" width="16" style="593" customWidth="1"/>
    <col min="12041" max="12041" width="10.85546875" style="593" customWidth="1"/>
    <col min="12042" max="12042" width="18.85546875" style="593" customWidth="1"/>
    <col min="12043" max="12046" width="5.7109375" style="593" customWidth="1"/>
    <col min="12047" max="12047" width="7.7109375" style="593" customWidth="1"/>
    <col min="12048" max="12048" width="1.42578125" style="593" customWidth="1"/>
    <col min="12049" max="12052" width="6.140625" style="593" customWidth="1"/>
    <col min="12053" max="12053" width="7.85546875" style="593" customWidth="1"/>
    <col min="12054" max="12054" width="70.42578125" style="593" customWidth="1"/>
    <col min="12055" max="12056" width="25.42578125" style="593" customWidth="1"/>
    <col min="12057" max="12057" width="36.28515625" style="593" customWidth="1"/>
    <col min="12058" max="12288" width="11.42578125" style="593"/>
    <col min="12289" max="12289" width="17.7109375" style="593" customWidth="1"/>
    <col min="12290" max="12290" width="18.85546875" style="593" customWidth="1"/>
    <col min="12291" max="12291" width="5.42578125" style="593" customWidth="1"/>
    <col min="12292" max="12292" width="25.85546875" style="593" customWidth="1"/>
    <col min="12293" max="12293" width="15.5703125" style="593" customWidth="1"/>
    <col min="12294" max="12294" width="17.28515625" style="593" customWidth="1"/>
    <col min="12295" max="12295" width="28.5703125" style="593" customWidth="1"/>
    <col min="12296" max="12296" width="16" style="593" customWidth="1"/>
    <col min="12297" max="12297" width="10.85546875" style="593" customWidth="1"/>
    <col min="12298" max="12298" width="18.85546875" style="593" customWidth="1"/>
    <col min="12299" max="12302" width="5.7109375" style="593" customWidth="1"/>
    <col min="12303" max="12303" width="7.7109375" style="593" customWidth="1"/>
    <col min="12304" max="12304" width="1.42578125" style="593" customWidth="1"/>
    <col min="12305" max="12308" width="6.140625" style="593" customWidth="1"/>
    <col min="12309" max="12309" width="7.85546875" style="593" customWidth="1"/>
    <col min="12310" max="12310" width="70.42578125" style="593" customWidth="1"/>
    <col min="12311" max="12312" width="25.42578125" style="593" customWidth="1"/>
    <col min="12313" max="12313" width="36.28515625" style="593" customWidth="1"/>
    <col min="12314" max="12544" width="11.42578125" style="593"/>
    <col min="12545" max="12545" width="17.7109375" style="593" customWidth="1"/>
    <col min="12546" max="12546" width="18.85546875" style="593" customWidth="1"/>
    <col min="12547" max="12547" width="5.42578125" style="593" customWidth="1"/>
    <col min="12548" max="12548" width="25.85546875" style="593" customWidth="1"/>
    <col min="12549" max="12549" width="15.5703125" style="593" customWidth="1"/>
    <col min="12550" max="12550" width="17.28515625" style="593" customWidth="1"/>
    <col min="12551" max="12551" width="28.5703125" style="593" customWidth="1"/>
    <col min="12552" max="12552" width="16" style="593" customWidth="1"/>
    <col min="12553" max="12553" width="10.85546875" style="593" customWidth="1"/>
    <col min="12554" max="12554" width="18.85546875" style="593" customWidth="1"/>
    <col min="12555" max="12558" width="5.7109375" style="593" customWidth="1"/>
    <col min="12559" max="12559" width="7.7109375" style="593" customWidth="1"/>
    <col min="12560" max="12560" width="1.42578125" style="593" customWidth="1"/>
    <col min="12561" max="12564" width="6.140625" style="593" customWidth="1"/>
    <col min="12565" max="12565" width="7.85546875" style="593" customWidth="1"/>
    <col min="12566" max="12566" width="70.42578125" style="593" customWidth="1"/>
    <col min="12567" max="12568" width="25.42578125" style="593" customWidth="1"/>
    <col min="12569" max="12569" width="36.28515625" style="593" customWidth="1"/>
    <col min="12570" max="12800" width="11.42578125" style="593"/>
    <col min="12801" max="12801" width="17.7109375" style="593" customWidth="1"/>
    <col min="12802" max="12802" width="18.85546875" style="593" customWidth="1"/>
    <col min="12803" max="12803" width="5.42578125" style="593" customWidth="1"/>
    <col min="12804" max="12804" width="25.85546875" style="593" customWidth="1"/>
    <col min="12805" max="12805" width="15.5703125" style="593" customWidth="1"/>
    <col min="12806" max="12806" width="17.28515625" style="593" customWidth="1"/>
    <col min="12807" max="12807" width="28.5703125" style="593" customWidth="1"/>
    <col min="12808" max="12808" width="16" style="593" customWidth="1"/>
    <col min="12809" max="12809" width="10.85546875" style="593" customWidth="1"/>
    <col min="12810" max="12810" width="18.85546875" style="593" customWidth="1"/>
    <col min="12811" max="12814" width="5.7109375" style="593" customWidth="1"/>
    <col min="12815" max="12815" width="7.7109375" style="593" customWidth="1"/>
    <col min="12816" max="12816" width="1.42578125" style="593" customWidth="1"/>
    <col min="12817" max="12820" width="6.140625" style="593" customWidth="1"/>
    <col min="12821" max="12821" width="7.85546875" style="593" customWidth="1"/>
    <col min="12822" max="12822" width="70.42578125" style="593" customWidth="1"/>
    <col min="12823" max="12824" width="25.42578125" style="593" customWidth="1"/>
    <col min="12825" max="12825" width="36.28515625" style="593" customWidth="1"/>
    <col min="12826" max="13056" width="11.42578125" style="593"/>
    <col min="13057" max="13057" width="17.7109375" style="593" customWidth="1"/>
    <col min="13058" max="13058" width="18.85546875" style="593" customWidth="1"/>
    <col min="13059" max="13059" width="5.42578125" style="593" customWidth="1"/>
    <col min="13060" max="13060" width="25.85546875" style="593" customWidth="1"/>
    <col min="13061" max="13061" width="15.5703125" style="593" customWidth="1"/>
    <col min="13062" max="13062" width="17.28515625" style="593" customWidth="1"/>
    <col min="13063" max="13063" width="28.5703125" style="593" customWidth="1"/>
    <col min="13064" max="13064" width="16" style="593" customWidth="1"/>
    <col min="13065" max="13065" width="10.85546875" style="593" customWidth="1"/>
    <col min="13066" max="13066" width="18.85546875" style="593" customWidth="1"/>
    <col min="13067" max="13070" width="5.7109375" style="593" customWidth="1"/>
    <col min="13071" max="13071" width="7.7109375" style="593" customWidth="1"/>
    <col min="13072" max="13072" width="1.42578125" style="593" customWidth="1"/>
    <col min="13073" max="13076" width="6.140625" style="593" customWidth="1"/>
    <col min="13077" max="13077" width="7.85546875" style="593" customWidth="1"/>
    <col min="13078" max="13078" width="70.42578125" style="593" customWidth="1"/>
    <col min="13079" max="13080" width="25.42578125" style="593" customWidth="1"/>
    <col min="13081" max="13081" width="36.28515625" style="593" customWidth="1"/>
    <col min="13082" max="13312" width="11.42578125" style="593"/>
    <col min="13313" max="13313" width="17.7109375" style="593" customWidth="1"/>
    <col min="13314" max="13314" width="18.85546875" style="593" customWidth="1"/>
    <col min="13315" max="13315" width="5.42578125" style="593" customWidth="1"/>
    <col min="13316" max="13316" width="25.85546875" style="593" customWidth="1"/>
    <col min="13317" max="13317" width="15.5703125" style="593" customWidth="1"/>
    <col min="13318" max="13318" width="17.28515625" style="593" customWidth="1"/>
    <col min="13319" max="13319" width="28.5703125" style="593" customWidth="1"/>
    <col min="13320" max="13320" width="16" style="593" customWidth="1"/>
    <col min="13321" max="13321" width="10.85546875" style="593" customWidth="1"/>
    <col min="13322" max="13322" width="18.85546875" style="593" customWidth="1"/>
    <col min="13323" max="13326" width="5.7109375" style="593" customWidth="1"/>
    <col min="13327" max="13327" width="7.7109375" style="593" customWidth="1"/>
    <col min="13328" max="13328" width="1.42578125" style="593" customWidth="1"/>
    <col min="13329" max="13332" width="6.140625" style="593" customWidth="1"/>
    <col min="13333" max="13333" width="7.85546875" style="593" customWidth="1"/>
    <col min="13334" max="13334" width="70.42578125" style="593" customWidth="1"/>
    <col min="13335" max="13336" width="25.42578125" style="593" customWidth="1"/>
    <col min="13337" max="13337" width="36.28515625" style="593" customWidth="1"/>
    <col min="13338" max="13568" width="11.42578125" style="593"/>
    <col min="13569" max="13569" width="17.7109375" style="593" customWidth="1"/>
    <col min="13570" max="13570" width="18.85546875" style="593" customWidth="1"/>
    <col min="13571" max="13571" width="5.42578125" style="593" customWidth="1"/>
    <col min="13572" max="13572" width="25.85546875" style="593" customWidth="1"/>
    <col min="13573" max="13573" width="15.5703125" style="593" customWidth="1"/>
    <col min="13574" max="13574" width="17.28515625" style="593" customWidth="1"/>
    <col min="13575" max="13575" width="28.5703125" style="593" customWidth="1"/>
    <col min="13576" max="13576" width="16" style="593" customWidth="1"/>
    <col min="13577" max="13577" width="10.85546875" style="593" customWidth="1"/>
    <col min="13578" max="13578" width="18.85546875" style="593" customWidth="1"/>
    <col min="13579" max="13582" width="5.7109375" style="593" customWidth="1"/>
    <col min="13583" max="13583" width="7.7109375" style="593" customWidth="1"/>
    <col min="13584" max="13584" width="1.42578125" style="593" customWidth="1"/>
    <col min="13585" max="13588" width="6.140625" style="593" customWidth="1"/>
    <col min="13589" max="13589" width="7.85546875" style="593" customWidth="1"/>
    <col min="13590" max="13590" width="70.42578125" style="593" customWidth="1"/>
    <col min="13591" max="13592" width="25.42578125" style="593" customWidth="1"/>
    <col min="13593" max="13593" width="36.28515625" style="593" customWidth="1"/>
    <col min="13594" max="13824" width="11.42578125" style="593"/>
    <col min="13825" max="13825" width="17.7109375" style="593" customWidth="1"/>
    <col min="13826" max="13826" width="18.85546875" style="593" customWidth="1"/>
    <col min="13827" max="13827" width="5.42578125" style="593" customWidth="1"/>
    <col min="13828" max="13828" width="25.85546875" style="593" customWidth="1"/>
    <col min="13829" max="13829" width="15.5703125" style="593" customWidth="1"/>
    <col min="13830" max="13830" width="17.28515625" style="593" customWidth="1"/>
    <col min="13831" max="13831" width="28.5703125" style="593" customWidth="1"/>
    <col min="13832" max="13832" width="16" style="593" customWidth="1"/>
    <col min="13833" max="13833" width="10.85546875" style="593" customWidth="1"/>
    <col min="13834" max="13834" width="18.85546875" style="593" customWidth="1"/>
    <col min="13835" max="13838" width="5.7109375" style="593" customWidth="1"/>
    <col min="13839" max="13839" width="7.7109375" style="593" customWidth="1"/>
    <col min="13840" max="13840" width="1.42578125" style="593" customWidth="1"/>
    <col min="13841" max="13844" width="6.140625" style="593" customWidth="1"/>
    <col min="13845" max="13845" width="7.85546875" style="593" customWidth="1"/>
    <col min="13846" max="13846" width="70.42578125" style="593" customWidth="1"/>
    <col min="13847" max="13848" width="25.42578125" style="593" customWidth="1"/>
    <col min="13849" max="13849" width="36.28515625" style="593" customWidth="1"/>
    <col min="13850" max="14080" width="11.42578125" style="593"/>
    <col min="14081" max="14081" width="17.7109375" style="593" customWidth="1"/>
    <col min="14082" max="14082" width="18.85546875" style="593" customWidth="1"/>
    <col min="14083" max="14083" width="5.42578125" style="593" customWidth="1"/>
    <col min="14084" max="14084" width="25.85546875" style="593" customWidth="1"/>
    <col min="14085" max="14085" width="15.5703125" style="593" customWidth="1"/>
    <col min="14086" max="14086" width="17.28515625" style="593" customWidth="1"/>
    <col min="14087" max="14087" width="28.5703125" style="593" customWidth="1"/>
    <col min="14088" max="14088" width="16" style="593" customWidth="1"/>
    <col min="14089" max="14089" width="10.85546875" style="593" customWidth="1"/>
    <col min="14090" max="14090" width="18.85546875" style="593" customWidth="1"/>
    <col min="14091" max="14094" width="5.7109375" style="593" customWidth="1"/>
    <col min="14095" max="14095" width="7.7109375" style="593" customWidth="1"/>
    <col min="14096" max="14096" width="1.42578125" style="593" customWidth="1"/>
    <col min="14097" max="14100" width="6.140625" style="593" customWidth="1"/>
    <col min="14101" max="14101" width="7.85546875" style="593" customWidth="1"/>
    <col min="14102" max="14102" width="70.42578125" style="593" customWidth="1"/>
    <col min="14103" max="14104" width="25.42578125" style="593" customWidth="1"/>
    <col min="14105" max="14105" width="36.28515625" style="593" customWidth="1"/>
    <col min="14106" max="14336" width="11.42578125" style="593"/>
    <col min="14337" max="14337" width="17.7109375" style="593" customWidth="1"/>
    <col min="14338" max="14338" width="18.85546875" style="593" customWidth="1"/>
    <col min="14339" max="14339" width="5.42578125" style="593" customWidth="1"/>
    <col min="14340" max="14340" width="25.85546875" style="593" customWidth="1"/>
    <col min="14341" max="14341" width="15.5703125" style="593" customWidth="1"/>
    <col min="14342" max="14342" width="17.28515625" style="593" customWidth="1"/>
    <col min="14343" max="14343" width="28.5703125" style="593" customWidth="1"/>
    <col min="14344" max="14344" width="16" style="593" customWidth="1"/>
    <col min="14345" max="14345" width="10.85546875" style="593" customWidth="1"/>
    <col min="14346" max="14346" width="18.85546875" style="593" customWidth="1"/>
    <col min="14347" max="14350" width="5.7109375" style="593" customWidth="1"/>
    <col min="14351" max="14351" width="7.7109375" style="593" customWidth="1"/>
    <col min="14352" max="14352" width="1.42578125" style="593" customWidth="1"/>
    <col min="14353" max="14356" width="6.140625" style="593" customWidth="1"/>
    <col min="14357" max="14357" width="7.85546875" style="593" customWidth="1"/>
    <col min="14358" max="14358" width="70.42578125" style="593" customWidth="1"/>
    <col min="14359" max="14360" width="25.42578125" style="593" customWidth="1"/>
    <col min="14361" max="14361" width="36.28515625" style="593" customWidth="1"/>
    <col min="14362" max="14592" width="11.42578125" style="593"/>
    <col min="14593" max="14593" width="17.7109375" style="593" customWidth="1"/>
    <col min="14594" max="14594" width="18.85546875" style="593" customWidth="1"/>
    <col min="14595" max="14595" width="5.42578125" style="593" customWidth="1"/>
    <col min="14596" max="14596" width="25.85546875" style="593" customWidth="1"/>
    <col min="14597" max="14597" width="15.5703125" style="593" customWidth="1"/>
    <col min="14598" max="14598" width="17.28515625" style="593" customWidth="1"/>
    <col min="14599" max="14599" width="28.5703125" style="593" customWidth="1"/>
    <col min="14600" max="14600" width="16" style="593" customWidth="1"/>
    <col min="14601" max="14601" width="10.85546875" style="593" customWidth="1"/>
    <col min="14602" max="14602" width="18.85546875" style="593" customWidth="1"/>
    <col min="14603" max="14606" width="5.7109375" style="593" customWidth="1"/>
    <col min="14607" max="14607" width="7.7109375" style="593" customWidth="1"/>
    <col min="14608" max="14608" width="1.42578125" style="593" customWidth="1"/>
    <col min="14609" max="14612" width="6.140625" style="593" customWidth="1"/>
    <col min="14613" max="14613" width="7.85546875" style="593" customWidth="1"/>
    <col min="14614" max="14614" width="70.42578125" style="593" customWidth="1"/>
    <col min="14615" max="14616" width="25.42578125" style="593" customWidth="1"/>
    <col min="14617" max="14617" width="36.28515625" style="593" customWidth="1"/>
    <col min="14618" max="14848" width="11.42578125" style="593"/>
    <col min="14849" max="14849" width="17.7109375" style="593" customWidth="1"/>
    <col min="14850" max="14850" width="18.85546875" style="593" customWidth="1"/>
    <col min="14851" max="14851" width="5.42578125" style="593" customWidth="1"/>
    <col min="14852" max="14852" width="25.85546875" style="593" customWidth="1"/>
    <col min="14853" max="14853" width="15.5703125" style="593" customWidth="1"/>
    <col min="14854" max="14854" width="17.28515625" style="593" customWidth="1"/>
    <col min="14855" max="14855" width="28.5703125" style="593" customWidth="1"/>
    <col min="14856" max="14856" width="16" style="593" customWidth="1"/>
    <col min="14857" max="14857" width="10.85546875" style="593" customWidth="1"/>
    <col min="14858" max="14858" width="18.85546875" style="593" customWidth="1"/>
    <col min="14859" max="14862" width="5.7109375" style="593" customWidth="1"/>
    <col min="14863" max="14863" width="7.7109375" style="593" customWidth="1"/>
    <col min="14864" max="14864" width="1.42578125" style="593" customWidth="1"/>
    <col min="14865" max="14868" width="6.140625" style="593" customWidth="1"/>
    <col min="14869" max="14869" width="7.85546875" style="593" customWidth="1"/>
    <col min="14870" max="14870" width="70.42578125" style="593" customWidth="1"/>
    <col min="14871" max="14872" width="25.42578125" style="593" customWidth="1"/>
    <col min="14873" max="14873" width="36.28515625" style="593" customWidth="1"/>
    <col min="14874" max="15104" width="11.42578125" style="593"/>
    <col min="15105" max="15105" width="17.7109375" style="593" customWidth="1"/>
    <col min="15106" max="15106" width="18.85546875" style="593" customWidth="1"/>
    <col min="15107" max="15107" width="5.42578125" style="593" customWidth="1"/>
    <col min="15108" max="15108" width="25.85546875" style="593" customWidth="1"/>
    <col min="15109" max="15109" width="15.5703125" style="593" customWidth="1"/>
    <col min="15110" max="15110" width="17.28515625" style="593" customWidth="1"/>
    <col min="15111" max="15111" width="28.5703125" style="593" customWidth="1"/>
    <col min="15112" max="15112" width="16" style="593" customWidth="1"/>
    <col min="15113" max="15113" width="10.85546875" style="593" customWidth="1"/>
    <col min="15114" max="15114" width="18.85546875" style="593" customWidth="1"/>
    <col min="15115" max="15118" width="5.7109375" style="593" customWidth="1"/>
    <col min="15119" max="15119" width="7.7109375" style="593" customWidth="1"/>
    <col min="15120" max="15120" width="1.42578125" style="593" customWidth="1"/>
    <col min="15121" max="15124" width="6.140625" style="593" customWidth="1"/>
    <col min="15125" max="15125" width="7.85546875" style="593" customWidth="1"/>
    <col min="15126" max="15126" width="70.42578125" style="593" customWidth="1"/>
    <col min="15127" max="15128" width="25.42578125" style="593" customWidth="1"/>
    <col min="15129" max="15129" width="36.28515625" style="593" customWidth="1"/>
    <col min="15130" max="15360" width="11.42578125" style="593"/>
    <col min="15361" max="15361" width="17.7109375" style="593" customWidth="1"/>
    <col min="15362" max="15362" width="18.85546875" style="593" customWidth="1"/>
    <col min="15363" max="15363" width="5.42578125" style="593" customWidth="1"/>
    <col min="15364" max="15364" width="25.85546875" style="593" customWidth="1"/>
    <col min="15365" max="15365" width="15.5703125" style="593" customWidth="1"/>
    <col min="15366" max="15366" width="17.28515625" style="593" customWidth="1"/>
    <col min="15367" max="15367" width="28.5703125" style="593" customWidth="1"/>
    <col min="15368" max="15368" width="16" style="593" customWidth="1"/>
    <col min="15369" max="15369" width="10.85546875" style="593" customWidth="1"/>
    <col min="15370" max="15370" width="18.85546875" style="593" customWidth="1"/>
    <col min="15371" max="15374" width="5.7109375" style="593" customWidth="1"/>
    <col min="15375" max="15375" width="7.7109375" style="593" customWidth="1"/>
    <col min="15376" max="15376" width="1.42578125" style="593" customWidth="1"/>
    <col min="15377" max="15380" width="6.140625" style="593" customWidth="1"/>
    <col min="15381" max="15381" width="7.85546875" style="593" customWidth="1"/>
    <col min="15382" max="15382" width="70.42578125" style="593" customWidth="1"/>
    <col min="15383" max="15384" width="25.42578125" style="593" customWidth="1"/>
    <col min="15385" max="15385" width="36.28515625" style="593" customWidth="1"/>
    <col min="15386" max="15616" width="11.42578125" style="593"/>
    <col min="15617" max="15617" width="17.7109375" style="593" customWidth="1"/>
    <col min="15618" max="15618" width="18.85546875" style="593" customWidth="1"/>
    <col min="15619" max="15619" width="5.42578125" style="593" customWidth="1"/>
    <col min="15620" max="15620" width="25.85546875" style="593" customWidth="1"/>
    <col min="15621" max="15621" width="15.5703125" style="593" customWidth="1"/>
    <col min="15622" max="15622" width="17.28515625" style="593" customWidth="1"/>
    <col min="15623" max="15623" width="28.5703125" style="593" customWidth="1"/>
    <col min="15624" max="15624" width="16" style="593" customWidth="1"/>
    <col min="15625" max="15625" width="10.85546875" style="593" customWidth="1"/>
    <col min="15626" max="15626" width="18.85546875" style="593" customWidth="1"/>
    <col min="15627" max="15630" width="5.7109375" style="593" customWidth="1"/>
    <col min="15631" max="15631" width="7.7109375" style="593" customWidth="1"/>
    <col min="15632" max="15632" width="1.42578125" style="593" customWidth="1"/>
    <col min="15633" max="15636" width="6.140625" style="593" customWidth="1"/>
    <col min="15637" max="15637" width="7.85546875" style="593" customWidth="1"/>
    <col min="15638" max="15638" width="70.42578125" style="593" customWidth="1"/>
    <col min="15639" max="15640" width="25.42578125" style="593" customWidth="1"/>
    <col min="15641" max="15641" width="36.28515625" style="593" customWidth="1"/>
    <col min="15642" max="15872" width="11.42578125" style="593"/>
    <col min="15873" max="15873" width="17.7109375" style="593" customWidth="1"/>
    <col min="15874" max="15874" width="18.85546875" style="593" customWidth="1"/>
    <col min="15875" max="15875" width="5.42578125" style="593" customWidth="1"/>
    <col min="15876" max="15876" width="25.85546875" style="593" customWidth="1"/>
    <col min="15877" max="15877" width="15.5703125" style="593" customWidth="1"/>
    <col min="15878" max="15878" width="17.28515625" style="593" customWidth="1"/>
    <col min="15879" max="15879" width="28.5703125" style="593" customWidth="1"/>
    <col min="15880" max="15880" width="16" style="593" customWidth="1"/>
    <col min="15881" max="15881" width="10.85546875" style="593" customWidth="1"/>
    <col min="15882" max="15882" width="18.85546875" style="593" customWidth="1"/>
    <col min="15883" max="15886" width="5.7109375" style="593" customWidth="1"/>
    <col min="15887" max="15887" width="7.7109375" style="593" customWidth="1"/>
    <col min="15888" max="15888" width="1.42578125" style="593" customWidth="1"/>
    <col min="15889" max="15892" width="6.140625" style="593" customWidth="1"/>
    <col min="15893" max="15893" width="7.85546875" style="593" customWidth="1"/>
    <col min="15894" max="15894" width="70.42578125" style="593" customWidth="1"/>
    <col min="15895" max="15896" width="25.42578125" style="593" customWidth="1"/>
    <col min="15897" max="15897" width="36.28515625" style="593" customWidth="1"/>
    <col min="15898" max="16128" width="11.42578125" style="593"/>
    <col min="16129" max="16129" width="17.7109375" style="593" customWidth="1"/>
    <col min="16130" max="16130" width="18.85546875" style="593" customWidth="1"/>
    <col min="16131" max="16131" width="5.42578125" style="593" customWidth="1"/>
    <col min="16132" max="16132" width="25.85546875" style="593" customWidth="1"/>
    <col min="16133" max="16133" width="15.5703125" style="593" customWidth="1"/>
    <col min="16134" max="16134" width="17.28515625" style="593" customWidth="1"/>
    <col min="16135" max="16135" width="28.5703125" style="593" customWidth="1"/>
    <col min="16136" max="16136" width="16" style="593" customWidth="1"/>
    <col min="16137" max="16137" width="10.85546875" style="593" customWidth="1"/>
    <col min="16138" max="16138" width="18.85546875" style="593" customWidth="1"/>
    <col min="16139" max="16142" width="5.7109375" style="593" customWidth="1"/>
    <col min="16143" max="16143" width="7.7109375" style="593" customWidth="1"/>
    <col min="16144" max="16144" width="1.42578125" style="593" customWidth="1"/>
    <col min="16145" max="16148" width="6.140625" style="593" customWidth="1"/>
    <col min="16149" max="16149" width="7.85546875" style="593" customWidth="1"/>
    <col min="16150" max="16150" width="70.42578125" style="593" customWidth="1"/>
    <col min="16151" max="16152" width="25.42578125" style="593" customWidth="1"/>
    <col min="16153" max="16153" width="36.28515625" style="593" customWidth="1"/>
    <col min="16154" max="16384" width="11.42578125" style="593"/>
  </cols>
  <sheetData>
    <row r="1" spans="1:25" s="593" customFormat="1" ht="17.25" thickBot="1" x14ac:dyDescent="0.3">
      <c r="A1" s="592"/>
      <c r="B1" s="592"/>
      <c r="C1" s="592"/>
      <c r="D1" s="592"/>
      <c r="E1" s="592"/>
      <c r="F1" s="592"/>
      <c r="G1" s="592"/>
      <c r="H1" s="592"/>
      <c r="I1" s="592"/>
      <c r="J1" s="592"/>
      <c r="K1" s="592"/>
      <c r="L1" s="592"/>
      <c r="M1" s="592"/>
      <c r="N1" s="592"/>
      <c r="O1" s="592"/>
      <c r="P1" s="592"/>
      <c r="Q1" s="592"/>
      <c r="R1" s="592"/>
      <c r="S1" s="592"/>
      <c r="T1" s="592"/>
      <c r="U1" s="592"/>
      <c r="V1" s="592"/>
      <c r="Y1" s="594"/>
    </row>
    <row r="2" spans="1:25" s="593" customFormat="1" x14ac:dyDescent="0.25">
      <c r="A2" s="595"/>
      <c r="B2" s="596" t="s">
        <v>0</v>
      </c>
      <c r="C2" s="596"/>
      <c r="D2" s="596"/>
      <c r="E2" s="596"/>
      <c r="F2" s="596"/>
      <c r="G2" s="596"/>
      <c r="H2" s="596"/>
      <c r="I2" s="596"/>
      <c r="J2" s="596"/>
      <c r="K2" s="596"/>
      <c r="L2" s="596"/>
      <c r="M2" s="596"/>
      <c r="N2" s="596"/>
      <c r="O2" s="596"/>
      <c r="P2" s="596"/>
      <c r="Q2" s="596"/>
      <c r="R2" s="596"/>
      <c r="S2" s="596"/>
      <c r="T2" s="596"/>
      <c r="U2" s="596"/>
      <c r="V2" s="596"/>
      <c r="W2" s="597"/>
      <c r="X2" s="598" t="s">
        <v>1</v>
      </c>
      <c r="Y2" s="594"/>
    </row>
    <row r="3" spans="1:25" s="593" customFormat="1" x14ac:dyDescent="0.25">
      <c r="A3" s="599"/>
      <c r="B3" s="600" t="s">
        <v>562</v>
      </c>
      <c r="C3" s="600"/>
      <c r="D3" s="600"/>
      <c r="E3" s="600"/>
      <c r="F3" s="600"/>
      <c r="G3" s="600"/>
      <c r="H3" s="600"/>
      <c r="I3" s="600"/>
      <c r="J3" s="600"/>
      <c r="K3" s="600"/>
      <c r="L3" s="600"/>
      <c r="M3" s="600"/>
      <c r="N3" s="600"/>
      <c r="O3" s="600"/>
      <c r="P3" s="600"/>
      <c r="Q3" s="600"/>
      <c r="R3" s="600"/>
      <c r="S3" s="600"/>
      <c r="T3" s="600"/>
      <c r="U3" s="600"/>
      <c r="V3" s="600"/>
      <c r="W3" s="601"/>
      <c r="X3" s="602" t="s">
        <v>3</v>
      </c>
      <c r="Y3" s="594"/>
    </row>
    <row r="4" spans="1:25" s="593" customFormat="1" ht="33" x14ac:dyDescent="0.25">
      <c r="A4" s="599"/>
      <c r="B4" s="600" t="s">
        <v>65</v>
      </c>
      <c r="C4" s="600"/>
      <c r="D4" s="600"/>
      <c r="E4" s="600"/>
      <c r="F4" s="600"/>
      <c r="G4" s="600"/>
      <c r="H4" s="600"/>
      <c r="I4" s="600"/>
      <c r="J4" s="600"/>
      <c r="K4" s="600"/>
      <c r="L4" s="600"/>
      <c r="M4" s="600"/>
      <c r="N4" s="600"/>
      <c r="O4" s="600"/>
      <c r="P4" s="600"/>
      <c r="Q4" s="600"/>
      <c r="R4" s="600"/>
      <c r="S4" s="600"/>
      <c r="T4" s="600"/>
      <c r="U4" s="600"/>
      <c r="V4" s="600"/>
      <c r="W4" s="601"/>
      <c r="X4" s="603" t="s">
        <v>66</v>
      </c>
      <c r="Y4" s="594"/>
    </row>
    <row r="5" spans="1:25" s="593" customFormat="1" ht="17.25" thickBot="1" x14ac:dyDescent="0.3">
      <c r="A5" s="604"/>
      <c r="B5" s="605"/>
      <c r="C5" s="605"/>
      <c r="D5" s="605"/>
      <c r="E5" s="605"/>
      <c r="F5" s="605"/>
      <c r="G5" s="605"/>
      <c r="H5" s="605"/>
      <c r="I5" s="605"/>
      <c r="J5" s="605"/>
      <c r="K5" s="605"/>
      <c r="L5" s="605"/>
      <c r="M5" s="605"/>
      <c r="N5" s="605"/>
      <c r="O5" s="605"/>
      <c r="P5" s="605"/>
      <c r="Q5" s="605"/>
      <c r="R5" s="605"/>
      <c r="S5" s="605"/>
      <c r="T5" s="605"/>
      <c r="U5" s="605"/>
      <c r="V5" s="605"/>
      <c r="W5" s="606"/>
      <c r="X5" s="607" t="s">
        <v>6</v>
      </c>
      <c r="Y5" s="594"/>
    </row>
    <row r="6" spans="1:25" s="593" customFormat="1" ht="17.25" thickBot="1" x14ac:dyDescent="0.3">
      <c r="A6" s="608"/>
      <c r="B6" s="609"/>
      <c r="C6" s="609"/>
      <c r="D6" s="609"/>
      <c r="E6" s="609"/>
      <c r="F6" s="609"/>
      <c r="G6" s="609"/>
      <c r="H6" s="609"/>
      <c r="I6" s="609"/>
      <c r="J6" s="609"/>
      <c r="K6" s="609"/>
      <c r="L6" s="609"/>
      <c r="M6" s="609"/>
      <c r="N6" s="609"/>
      <c r="O6" s="609"/>
      <c r="P6" s="609"/>
      <c r="Q6" s="609"/>
      <c r="R6" s="609"/>
      <c r="S6" s="609"/>
      <c r="T6" s="609"/>
      <c r="U6" s="609"/>
      <c r="V6" s="609"/>
      <c r="W6" s="609"/>
      <c r="X6" s="610"/>
      <c r="Y6" s="594"/>
    </row>
    <row r="7" spans="1:25" s="593" customFormat="1" ht="17.25" thickBot="1" x14ac:dyDescent="0.3">
      <c r="A7" s="611" t="s">
        <v>7</v>
      </c>
      <c r="B7" s="612" t="s">
        <v>562</v>
      </c>
      <c r="C7" s="613"/>
      <c r="D7" s="613"/>
      <c r="E7" s="613"/>
      <c r="F7" s="613"/>
      <c r="G7" s="613"/>
      <c r="H7" s="613"/>
      <c r="I7" s="613"/>
      <c r="J7" s="613"/>
      <c r="K7" s="613"/>
      <c r="L7" s="613"/>
      <c r="M7" s="613"/>
      <c r="N7" s="613"/>
      <c r="O7" s="613"/>
      <c r="P7" s="613"/>
      <c r="Q7" s="613"/>
      <c r="R7" s="613"/>
      <c r="S7" s="613"/>
      <c r="T7" s="613"/>
      <c r="U7" s="613"/>
      <c r="V7" s="613"/>
      <c r="W7" s="613"/>
      <c r="X7" s="614"/>
      <c r="Y7" s="594"/>
    </row>
    <row r="8" spans="1:25" s="593" customFormat="1" x14ac:dyDescent="0.25">
      <c r="A8" s="615"/>
      <c r="B8" s="615"/>
      <c r="C8" s="615"/>
      <c r="D8" s="615"/>
      <c r="E8" s="615"/>
      <c r="F8" s="615"/>
      <c r="G8" s="615"/>
      <c r="H8" s="615"/>
      <c r="I8" s="615"/>
      <c r="J8" s="615"/>
      <c r="K8" s="615"/>
      <c r="L8" s="615"/>
      <c r="M8" s="615"/>
      <c r="N8" s="615"/>
      <c r="O8" s="615"/>
      <c r="P8" s="615"/>
      <c r="Q8" s="615"/>
      <c r="R8" s="615"/>
      <c r="S8" s="615"/>
      <c r="T8" s="615"/>
      <c r="U8" s="615"/>
      <c r="V8" s="615"/>
      <c r="Y8" s="594"/>
    </row>
    <row r="9" spans="1:25" s="593" customFormat="1" x14ac:dyDescent="0.25">
      <c r="A9" s="616" t="s">
        <v>8</v>
      </c>
      <c r="B9" s="616" t="s">
        <v>9</v>
      </c>
      <c r="C9" s="616" t="s">
        <v>10</v>
      </c>
      <c r="D9" s="616" t="s">
        <v>11</v>
      </c>
      <c r="E9" s="616" t="s">
        <v>12</v>
      </c>
      <c r="F9" s="616" t="s">
        <v>13</v>
      </c>
      <c r="G9" s="616" t="s">
        <v>14</v>
      </c>
      <c r="H9" s="616" t="s">
        <v>15</v>
      </c>
      <c r="I9" s="616" t="s">
        <v>16</v>
      </c>
      <c r="J9" s="616" t="s">
        <v>17</v>
      </c>
      <c r="K9" s="617" t="s">
        <v>18</v>
      </c>
      <c r="L9" s="617"/>
      <c r="M9" s="617"/>
      <c r="N9" s="617"/>
      <c r="O9" s="617"/>
      <c r="P9" s="616"/>
      <c r="Q9" s="616" t="s">
        <v>19</v>
      </c>
      <c r="R9" s="616"/>
      <c r="S9" s="616"/>
      <c r="T9" s="616"/>
      <c r="U9" s="616"/>
      <c r="V9" s="616" t="s">
        <v>20</v>
      </c>
      <c r="W9" s="616" t="s">
        <v>21</v>
      </c>
      <c r="X9" s="616" t="s">
        <v>22</v>
      </c>
      <c r="Y9" s="594"/>
    </row>
    <row r="10" spans="1:25" s="593" customFormat="1" ht="33" x14ac:dyDescent="0.25">
      <c r="A10" s="616"/>
      <c r="B10" s="616"/>
      <c r="C10" s="616"/>
      <c r="D10" s="616"/>
      <c r="E10" s="616"/>
      <c r="F10" s="616"/>
      <c r="G10" s="616"/>
      <c r="H10" s="616"/>
      <c r="I10" s="616"/>
      <c r="J10" s="616"/>
      <c r="K10" s="618" t="s">
        <v>23</v>
      </c>
      <c r="L10" s="618" t="s">
        <v>24</v>
      </c>
      <c r="M10" s="618" t="s">
        <v>25</v>
      </c>
      <c r="N10" s="618" t="s">
        <v>26</v>
      </c>
      <c r="O10" s="618" t="s">
        <v>27</v>
      </c>
      <c r="P10" s="616"/>
      <c r="Q10" s="618" t="s">
        <v>28</v>
      </c>
      <c r="R10" s="618" t="s">
        <v>24</v>
      </c>
      <c r="S10" s="618" t="s">
        <v>25</v>
      </c>
      <c r="T10" s="618" t="s">
        <v>26</v>
      </c>
      <c r="U10" s="618" t="s">
        <v>27</v>
      </c>
      <c r="V10" s="616"/>
      <c r="W10" s="616"/>
      <c r="X10" s="616"/>
      <c r="Y10" s="619"/>
    </row>
    <row r="11" spans="1:25" s="593" customFormat="1" ht="102" x14ac:dyDescent="0.25">
      <c r="A11" s="620" t="s">
        <v>29</v>
      </c>
      <c r="B11" s="621" t="s">
        <v>563</v>
      </c>
      <c r="C11" s="103">
        <v>1</v>
      </c>
      <c r="D11" s="103" t="s">
        <v>564</v>
      </c>
      <c r="E11" s="103" t="s">
        <v>565</v>
      </c>
      <c r="F11" s="103" t="s">
        <v>566</v>
      </c>
      <c r="G11" s="103" t="s">
        <v>567</v>
      </c>
      <c r="H11" s="622">
        <v>1</v>
      </c>
      <c r="I11" s="103" t="s">
        <v>118</v>
      </c>
      <c r="J11" s="103" t="s">
        <v>568</v>
      </c>
      <c r="K11" s="102">
        <v>0.25</v>
      </c>
      <c r="L11" s="102">
        <v>0.25</v>
      </c>
      <c r="M11" s="102">
        <v>0.25</v>
      </c>
      <c r="N11" s="102">
        <v>0.25</v>
      </c>
      <c r="O11" s="102">
        <f t="shared" ref="O11:O18" si="0">SUM(K11:N11)</f>
        <v>1</v>
      </c>
      <c r="P11" s="616"/>
      <c r="Q11" s="102">
        <v>0.25</v>
      </c>
      <c r="R11" s="102">
        <v>0.25</v>
      </c>
      <c r="S11" s="103"/>
      <c r="T11" s="103"/>
      <c r="U11" s="102">
        <v>0.5</v>
      </c>
      <c r="V11" s="108" t="s">
        <v>1042</v>
      </c>
      <c r="W11" s="104"/>
      <c r="X11" s="104"/>
      <c r="Y11" s="623"/>
    </row>
    <row r="12" spans="1:25" s="593" customFormat="1" ht="127.5" x14ac:dyDescent="0.25">
      <c r="A12" s="620"/>
      <c r="B12" s="624"/>
      <c r="C12" s="103">
        <v>2</v>
      </c>
      <c r="D12" s="625" t="s">
        <v>569</v>
      </c>
      <c r="E12" s="103" t="s">
        <v>565</v>
      </c>
      <c r="F12" s="103" t="s">
        <v>570</v>
      </c>
      <c r="G12" s="103" t="s">
        <v>571</v>
      </c>
      <c r="H12" s="622">
        <v>1</v>
      </c>
      <c r="I12" s="103" t="s">
        <v>118</v>
      </c>
      <c r="J12" s="103" t="s">
        <v>572</v>
      </c>
      <c r="K12" s="102">
        <v>0.25</v>
      </c>
      <c r="L12" s="102">
        <v>0.25</v>
      </c>
      <c r="M12" s="102">
        <v>0.25</v>
      </c>
      <c r="N12" s="102">
        <v>0.25</v>
      </c>
      <c r="O12" s="102">
        <f t="shared" si="0"/>
        <v>1</v>
      </c>
      <c r="P12" s="616"/>
      <c r="Q12" s="102">
        <v>0.25</v>
      </c>
      <c r="R12" s="102">
        <v>0.25</v>
      </c>
      <c r="S12" s="103"/>
      <c r="T12" s="103"/>
      <c r="U12" s="102">
        <v>0.5</v>
      </c>
      <c r="V12" s="108" t="s">
        <v>1043</v>
      </c>
      <c r="W12" s="104"/>
      <c r="X12" s="104"/>
      <c r="Y12" s="623"/>
    </row>
    <row r="13" spans="1:25" s="593" customFormat="1" ht="115.5" x14ac:dyDescent="0.25">
      <c r="A13" s="620"/>
      <c r="B13" s="624"/>
      <c r="C13" s="103">
        <v>3</v>
      </c>
      <c r="D13" s="625" t="s">
        <v>573</v>
      </c>
      <c r="E13" s="103" t="s">
        <v>565</v>
      </c>
      <c r="F13" s="625" t="s">
        <v>574</v>
      </c>
      <c r="G13" s="625" t="s">
        <v>575</v>
      </c>
      <c r="H13" s="622">
        <v>1</v>
      </c>
      <c r="I13" s="103" t="s">
        <v>118</v>
      </c>
      <c r="J13" s="625" t="s">
        <v>576</v>
      </c>
      <c r="K13" s="102">
        <v>0.25</v>
      </c>
      <c r="L13" s="102">
        <v>0.25</v>
      </c>
      <c r="M13" s="102">
        <v>0.25</v>
      </c>
      <c r="N13" s="102">
        <v>0.25</v>
      </c>
      <c r="O13" s="102">
        <f t="shared" si="0"/>
        <v>1</v>
      </c>
      <c r="P13" s="616"/>
      <c r="Q13" s="102">
        <v>0.25</v>
      </c>
      <c r="R13" s="102">
        <v>0.25</v>
      </c>
      <c r="S13" s="103"/>
      <c r="T13" s="103"/>
      <c r="U13" s="102">
        <v>0.5</v>
      </c>
      <c r="V13" s="108" t="s">
        <v>1044</v>
      </c>
      <c r="W13" s="104"/>
      <c r="X13" s="104"/>
      <c r="Y13" s="623"/>
    </row>
    <row r="14" spans="1:25" s="593" customFormat="1" ht="115.5" x14ac:dyDescent="0.25">
      <c r="A14" s="620"/>
      <c r="B14" s="624"/>
      <c r="C14" s="103">
        <v>4</v>
      </c>
      <c r="D14" s="625" t="s">
        <v>577</v>
      </c>
      <c r="E14" s="625" t="s">
        <v>565</v>
      </c>
      <c r="F14" s="625" t="s">
        <v>578</v>
      </c>
      <c r="G14" s="626" t="s">
        <v>579</v>
      </c>
      <c r="H14" s="627">
        <v>1</v>
      </c>
      <c r="I14" s="625" t="s">
        <v>118</v>
      </c>
      <c r="J14" s="625" t="s">
        <v>580</v>
      </c>
      <c r="K14" s="628">
        <v>0.25</v>
      </c>
      <c r="L14" s="628">
        <v>0.25</v>
      </c>
      <c r="M14" s="628">
        <v>0.25</v>
      </c>
      <c r="N14" s="628">
        <v>0.25</v>
      </c>
      <c r="O14" s="628">
        <f t="shared" si="0"/>
        <v>1</v>
      </c>
      <c r="P14" s="616"/>
      <c r="Q14" s="102">
        <v>0.25</v>
      </c>
      <c r="R14" s="102">
        <v>0.25</v>
      </c>
      <c r="S14" s="103"/>
      <c r="T14" s="103"/>
      <c r="U14" s="102">
        <v>0.5</v>
      </c>
      <c r="V14" s="108" t="s">
        <v>1045</v>
      </c>
      <c r="W14" s="104"/>
      <c r="X14" s="104"/>
      <c r="Y14" s="623"/>
    </row>
    <row r="15" spans="1:25" s="593" customFormat="1" ht="132" x14ac:dyDescent="0.25">
      <c r="A15" s="620"/>
      <c r="B15" s="624"/>
      <c r="C15" s="103">
        <v>5</v>
      </c>
      <c r="D15" s="103" t="s">
        <v>581</v>
      </c>
      <c r="E15" s="103" t="s">
        <v>565</v>
      </c>
      <c r="F15" s="625" t="s">
        <v>582</v>
      </c>
      <c r="G15" s="103" t="s">
        <v>583</v>
      </c>
      <c r="H15" s="622">
        <v>1</v>
      </c>
      <c r="I15" s="103" t="s">
        <v>118</v>
      </c>
      <c r="J15" s="103" t="s">
        <v>584</v>
      </c>
      <c r="K15" s="102">
        <v>0.25</v>
      </c>
      <c r="L15" s="102">
        <v>0.25</v>
      </c>
      <c r="M15" s="102">
        <v>0.25</v>
      </c>
      <c r="N15" s="102">
        <v>0.25</v>
      </c>
      <c r="O15" s="102">
        <f t="shared" si="0"/>
        <v>1</v>
      </c>
      <c r="P15" s="616"/>
      <c r="Q15" s="102">
        <v>0.25</v>
      </c>
      <c r="R15" s="102">
        <v>0.25</v>
      </c>
      <c r="S15" s="103"/>
      <c r="T15" s="103"/>
      <c r="U15" s="102">
        <v>0.5</v>
      </c>
      <c r="V15" s="108" t="s">
        <v>1046</v>
      </c>
      <c r="W15" s="104"/>
      <c r="X15" s="104"/>
      <c r="Y15" s="623"/>
    </row>
    <row r="16" spans="1:25" s="593" customFormat="1" ht="115.5" x14ac:dyDescent="0.25">
      <c r="A16" s="620"/>
      <c r="B16" s="624"/>
      <c r="C16" s="103">
        <v>6</v>
      </c>
      <c r="D16" s="103" t="s">
        <v>585</v>
      </c>
      <c r="E16" s="103" t="s">
        <v>565</v>
      </c>
      <c r="F16" s="625" t="s">
        <v>586</v>
      </c>
      <c r="G16" s="103" t="s">
        <v>587</v>
      </c>
      <c r="H16" s="629">
        <v>4</v>
      </c>
      <c r="I16" s="103" t="s">
        <v>118</v>
      </c>
      <c r="J16" s="103" t="s">
        <v>588</v>
      </c>
      <c r="K16" s="102">
        <v>0.25</v>
      </c>
      <c r="L16" s="102">
        <v>0.25</v>
      </c>
      <c r="M16" s="102">
        <v>0.25</v>
      </c>
      <c r="N16" s="102">
        <v>0.25</v>
      </c>
      <c r="O16" s="102">
        <f t="shared" si="0"/>
        <v>1</v>
      </c>
      <c r="P16" s="616"/>
      <c r="Q16" s="102">
        <v>0.25</v>
      </c>
      <c r="R16" s="102">
        <v>0.25</v>
      </c>
      <c r="S16" s="103"/>
      <c r="T16" s="103"/>
      <c r="U16" s="102">
        <v>0.5</v>
      </c>
      <c r="V16" s="108" t="s">
        <v>1047</v>
      </c>
      <c r="W16" s="104"/>
      <c r="X16" s="104"/>
      <c r="Y16" s="630"/>
    </row>
    <row r="17" spans="1:25" s="593" customFormat="1" ht="114.75" x14ac:dyDescent="0.25">
      <c r="A17" s="620"/>
      <c r="B17" s="624"/>
      <c r="C17" s="103">
        <v>7</v>
      </c>
      <c r="D17" s="625" t="s">
        <v>589</v>
      </c>
      <c r="E17" s="625" t="s">
        <v>565</v>
      </c>
      <c r="F17" s="625" t="s">
        <v>590</v>
      </c>
      <c r="G17" s="625" t="s">
        <v>591</v>
      </c>
      <c r="H17" s="627">
        <v>1</v>
      </c>
      <c r="I17" s="103" t="s">
        <v>118</v>
      </c>
      <c r="J17" s="625" t="s">
        <v>592</v>
      </c>
      <c r="K17" s="102">
        <v>0.25</v>
      </c>
      <c r="L17" s="102">
        <v>0.25</v>
      </c>
      <c r="M17" s="102">
        <v>0.25</v>
      </c>
      <c r="N17" s="102">
        <v>0.25</v>
      </c>
      <c r="O17" s="102">
        <f t="shared" si="0"/>
        <v>1</v>
      </c>
      <c r="P17" s="616"/>
      <c r="Q17" s="102">
        <v>0.25</v>
      </c>
      <c r="R17" s="102">
        <v>0.25</v>
      </c>
      <c r="S17" s="103"/>
      <c r="T17" s="103"/>
      <c r="U17" s="102">
        <v>0.5</v>
      </c>
      <c r="V17" s="631" t="s">
        <v>1048</v>
      </c>
      <c r="W17" s="104"/>
      <c r="X17" s="104"/>
      <c r="Y17" s="623"/>
    </row>
    <row r="18" spans="1:25" s="593" customFormat="1" ht="191.25" x14ac:dyDescent="0.25">
      <c r="A18" s="620"/>
      <c r="B18" s="632"/>
      <c r="C18" s="103">
        <v>8</v>
      </c>
      <c r="D18" s="625" t="s">
        <v>593</v>
      </c>
      <c r="E18" s="625" t="s">
        <v>565</v>
      </c>
      <c r="F18" s="625" t="s">
        <v>594</v>
      </c>
      <c r="G18" s="625" t="s">
        <v>595</v>
      </c>
      <c r="H18" s="627">
        <v>1</v>
      </c>
      <c r="I18" s="625" t="s">
        <v>118</v>
      </c>
      <c r="J18" s="625" t="s">
        <v>596</v>
      </c>
      <c r="K18" s="102">
        <v>0.25</v>
      </c>
      <c r="L18" s="102">
        <v>0.25</v>
      </c>
      <c r="M18" s="102">
        <v>0.25</v>
      </c>
      <c r="N18" s="102">
        <v>0.25</v>
      </c>
      <c r="O18" s="102">
        <f t="shared" si="0"/>
        <v>1</v>
      </c>
      <c r="P18" s="616"/>
      <c r="Q18" s="102">
        <v>0.25</v>
      </c>
      <c r="R18" s="102">
        <v>0.25</v>
      </c>
      <c r="S18" s="103"/>
      <c r="T18" s="103"/>
      <c r="U18" s="102">
        <v>0.5</v>
      </c>
      <c r="V18" s="631" t="s">
        <v>1049</v>
      </c>
      <c r="W18" s="104"/>
      <c r="X18" s="104"/>
      <c r="Y18" s="630"/>
    </row>
    <row r="19" spans="1:25" s="640" customFormat="1" x14ac:dyDescent="0.3">
      <c r="A19" s="241" t="s">
        <v>54</v>
      </c>
      <c r="B19" s="633" t="s">
        <v>1050</v>
      </c>
      <c r="C19" s="242" t="s">
        <v>55</v>
      </c>
      <c r="D19" s="243"/>
      <c r="E19" s="634" t="s">
        <v>56</v>
      </c>
      <c r="F19" s="635"/>
      <c r="G19" s="635"/>
      <c r="H19" s="635"/>
      <c r="I19" s="251" t="s">
        <v>57</v>
      </c>
      <c r="J19" s="636" t="s">
        <v>56</v>
      </c>
      <c r="K19" s="637"/>
      <c r="L19" s="637"/>
      <c r="M19" s="637"/>
      <c r="N19" s="637"/>
      <c r="O19" s="637"/>
      <c r="P19" s="637"/>
      <c r="Q19" s="637"/>
      <c r="R19" s="638"/>
      <c r="S19" s="257" t="s">
        <v>58</v>
      </c>
      <c r="T19" s="257"/>
      <c r="U19" s="257"/>
      <c r="V19" s="639" t="s">
        <v>59</v>
      </c>
      <c r="W19" s="639"/>
      <c r="X19" s="639"/>
      <c r="Y19" s="594"/>
    </row>
    <row r="20" spans="1:25" s="640" customFormat="1" x14ac:dyDescent="0.3">
      <c r="A20" s="241"/>
      <c r="B20" s="633" t="s">
        <v>60</v>
      </c>
      <c r="C20" s="244"/>
      <c r="D20" s="245"/>
      <c r="E20" s="641" t="s">
        <v>1051</v>
      </c>
      <c r="F20" s="642"/>
      <c r="G20" s="642"/>
      <c r="H20" s="635"/>
      <c r="I20" s="251"/>
      <c r="J20" s="641" t="s">
        <v>1052</v>
      </c>
      <c r="K20" s="642"/>
      <c r="L20" s="642"/>
      <c r="M20" s="642"/>
      <c r="N20" s="642"/>
      <c r="O20" s="642"/>
      <c r="P20" s="642"/>
      <c r="Q20" s="642"/>
      <c r="R20" s="643"/>
      <c r="S20" s="257"/>
      <c r="T20" s="257"/>
      <c r="U20" s="257"/>
      <c r="V20" s="639" t="s">
        <v>993</v>
      </c>
      <c r="W20" s="639"/>
      <c r="X20" s="639"/>
      <c r="Y20" s="594"/>
    </row>
    <row r="21" spans="1:25" s="640" customFormat="1" x14ac:dyDescent="0.3">
      <c r="A21" s="241"/>
      <c r="B21" s="633" t="s">
        <v>1053</v>
      </c>
      <c r="C21" s="246"/>
      <c r="D21" s="247"/>
      <c r="E21" s="641" t="s">
        <v>1054</v>
      </c>
      <c r="F21" s="642"/>
      <c r="G21" s="642"/>
      <c r="H21" s="635"/>
      <c r="I21" s="251"/>
      <c r="J21" s="641" t="s">
        <v>1055</v>
      </c>
      <c r="K21" s="642"/>
      <c r="L21" s="642"/>
      <c r="M21" s="642"/>
      <c r="N21" s="642"/>
      <c r="O21" s="642"/>
      <c r="P21" s="642"/>
      <c r="Q21" s="642"/>
      <c r="R21" s="643"/>
      <c r="S21" s="257"/>
      <c r="T21" s="257"/>
      <c r="U21" s="257"/>
      <c r="V21" s="639" t="s">
        <v>64</v>
      </c>
      <c r="W21" s="639"/>
      <c r="X21" s="639"/>
      <c r="Y21" s="594"/>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8"/>
    <mergeCell ref="B11:B18"/>
    <mergeCell ref="A19:A21"/>
    <mergeCell ref="C19:D21"/>
    <mergeCell ref="I19:I21"/>
    <mergeCell ref="J19:R19"/>
    <mergeCell ref="S19:U21"/>
    <mergeCell ref="V19:X19"/>
    <mergeCell ref="E20:G20"/>
    <mergeCell ref="J9:J10"/>
    <mergeCell ref="K9:O9"/>
    <mergeCell ref="P9:P18"/>
    <mergeCell ref="Q9:U9"/>
    <mergeCell ref="V9:V10"/>
    <mergeCell ref="W9:W10"/>
    <mergeCell ref="J20:R20"/>
    <mergeCell ref="V20:X20"/>
    <mergeCell ref="E21:G21"/>
    <mergeCell ref="J21:R21"/>
    <mergeCell ref="V21:X21"/>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0EDF5-DFA7-45A9-9E30-A832C4510149}">
  <dimension ref="A1:X18"/>
  <sheetViews>
    <sheetView showGridLines="0" topLeftCell="E13" zoomScale="70" zoomScaleNormal="70" workbookViewId="0">
      <selection activeCell="V22" sqref="V22"/>
    </sheetView>
  </sheetViews>
  <sheetFormatPr baseColWidth="10" defaultColWidth="10.28515625" defaultRowHeight="15.75" x14ac:dyDescent="0.25"/>
  <cols>
    <col min="1" max="1" width="17.85546875" style="26" customWidth="1"/>
    <col min="2" max="2" width="18.85546875" style="26" customWidth="1"/>
    <col min="3" max="3" width="5.42578125" style="26" customWidth="1"/>
    <col min="4" max="4" width="25.85546875" style="26" customWidth="1"/>
    <col min="5" max="5" width="24.5703125" style="26" bestFit="1" customWidth="1"/>
    <col min="6" max="6" width="17.28515625" style="26" customWidth="1"/>
    <col min="7" max="7" width="28.5703125" style="49" customWidth="1"/>
    <col min="8" max="8" width="16.140625" style="49" customWidth="1"/>
    <col min="9" max="9" width="11.7109375" style="49" customWidth="1"/>
    <col min="10" max="10" width="18.85546875" style="26" customWidth="1"/>
    <col min="11" max="14" width="5.85546875" style="26" customWidth="1"/>
    <col min="15" max="15" width="7.7109375" style="26" customWidth="1"/>
    <col min="16" max="16" width="1.42578125" style="33" customWidth="1"/>
    <col min="17" max="20" width="6.140625" style="26" customWidth="1"/>
    <col min="21" max="21" width="7.85546875" style="26" customWidth="1"/>
    <col min="22" max="22" width="129.85546875" style="26" customWidth="1"/>
    <col min="23" max="24" width="25.5703125" style="26" customWidth="1"/>
    <col min="25" max="16384" width="10.28515625" style="26"/>
  </cols>
  <sheetData>
    <row r="1" spans="1:24" ht="38.25" customHeight="1" thickBot="1" x14ac:dyDescent="0.3">
      <c r="A1" s="318"/>
      <c r="B1" s="318"/>
      <c r="C1" s="318"/>
      <c r="D1" s="318"/>
      <c r="E1" s="318"/>
      <c r="F1" s="318"/>
      <c r="G1" s="318"/>
      <c r="H1" s="318"/>
      <c r="I1" s="318"/>
      <c r="J1" s="318"/>
      <c r="K1" s="318"/>
      <c r="L1" s="318"/>
      <c r="M1" s="318"/>
      <c r="N1" s="318"/>
      <c r="O1" s="318"/>
      <c r="P1" s="318"/>
      <c r="Q1" s="318"/>
      <c r="R1" s="318"/>
      <c r="S1" s="318"/>
      <c r="T1" s="318"/>
      <c r="U1" s="318"/>
      <c r="V1" s="318"/>
    </row>
    <row r="2" spans="1:24" x14ac:dyDescent="0.25">
      <c r="A2" s="319"/>
      <c r="B2" s="322" t="s">
        <v>0</v>
      </c>
      <c r="C2" s="322"/>
      <c r="D2" s="322"/>
      <c r="E2" s="322"/>
      <c r="F2" s="322"/>
      <c r="G2" s="322"/>
      <c r="H2" s="322"/>
      <c r="I2" s="322"/>
      <c r="J2" s="322"/>
      <c r="K2" s="322"/>
      <c r="L2" s="322"/>
      <c r="M2" s="322"/>
      <c r="N2" s="322"/>
      <c r="O2" s="322"/>
      <c r="P2" s="322"/>
      <c r="Q2" s="322"/>
      <c r="R2" s="322"/>
      <c r="S2" s="322"/>
      <c r="T2" s="322"/>
      <c r="U2" s="322"/>
      <c r="V2" s="322"/>
      <c r="W2" s="323"/>
      <c r="X2" s="27" t="s">
        <v>1</v>
      </c>
    </row>
    <row r="3" spans="1:24" x14ac:dyDescent="0.25">
      <c r="A3" s="320"/>
      <c r="B3" s="324" t="s">
        <v>2</v>
      </c>
      <c r="C3" s="324"/>
      <c r="D3" s="324"/>
      <c r="E3" s="324"/>
      <c r="F3" s="324"/>
      <c r="G3" s="324"/>
      <c r="H3" s="324"/>
      <c r="I3" s="324"/>
      <c r="J3" s="324"/>
      <c r="K3" s="324"/>
      <c r="L3" s="324"/>
      <c r="M3" s="324"/>
      <c r="N3" s="324"/>
      <c r="O3" s="324"/>
      <c r="P3" s="324"/>
      <c r="Q3" s="324"/>
      <c r="R3" s="324"/>
      <c r="S3" s="324"/>
      <c r="T3" s="324"/>
      <c r="U3" s="324"/>
      <c r="V3" s="324"/>
      <c r="W3" s="325"/>
      <c r="X3" s="28" t="s">
        <v>3</v>
      </c>
    </row>
    <row r="4" spans="1:24" ht="31.5" x14ac:dyDescent="0.25">
      <c r="A4" s="320"/>
      <c r="B4" s="326" t="s">
        <v>4</v>
      </c>
      <c r="C4" s="326"/>
      <c r="D4" s="326"/>
      <c r="E4" s="326"/>
      <c r="F4" s="326"/>
      <c r="G4" s="326"/>
      <c r="H4" s="326"/>
      <c r="I4" s="326"/>
      <c r="J4" s="326"/>
      <c r="K4" s="326"/>
      <c r="L4" s="326"/>
      <c r="M4" s="326"/>
      <c r="N4" s="326"/>
      <c r="O4" s="326"/>
      <c r="P4" s="326"/>
      <c r="Q4" s="326"/>
      <c r="R4" s="326"/>
      <c r="S4" s="326"/>
      <c r="T4" s="326"/>
      <c r="U4" s="326"/>
      <c r="V4" s="326"/>
      <c r="W4" s="327"/>
      <c r="X4" s="29" t="s">
        <v>5</v>
      </c>
    </row>
    <row r="5" spans="1:24" ht="15.75" customHeight="1" thickBot="1" x14ac:dyDescent="0.3">
      <c r="A5" s="321"/>
      <c r="B5" s="328"/>
      <c r="C5" s="328"/>
      <c r="D5" s="328"/>
      <c r="E5" s="328"/>
      <c r="F5" s="328"/>
      <c r="G5" s="328"/>
      <c r="H5" s="328"/>
      <c r="I5" s="328"/>
      <c r="J5" s="328"/>
      <c r="K5" s="328"/>
      <c r="L5" s="328"/>
      <c r="M5" s="328"/>
      <c r="N5" s="328"/>
      <c r="O5" s="328"/>
      <c r="P5" s="328"/>
      <c r="Q5" s="328"/>
      <c r="R5" s="328"/>
      <c r="S5" s="328"/>
      <c r="T5" s="328"/>
      <c r="U5" s="328"/>
      <c r="V5" s="328"/>
      <c r="W5" s="329"/>
      <c r="X5" s="30" t="s">
        <v>6</v>
      </c>
    </row>
    <row r="6" spans="1:24" ht="6.75" customHeight="1" thickBot="1" x14ac:dyDescent="0.3">
      <c r="A6" s="315"/>
      <c r="B6" s="316"/>
      <c r="C6" s="316"/>
      <c r="D6" s="316"/>
      <c r="E6" s="316"/>
      <c r="F6" s="316"/>
      <c r="G6" s="316"/>
      <c r="H6" s="316"/>
      <c r="I6" s="316"/>
      <c r="J6" s="316"/>
      <c r="K6" s="316"/>
      <c r="L6" s="316"/>
      <c r="M6" s="316"/>
      <c r="N6" s="316"/>
      <c r="O6" s="316"/>
      <c r="P6" s="316"/>
      <c r="Q6" s="316"/>
      <c r="R6" s="316"/>
      <c r="S6" s="316"/>
      <c r="T6" s="316"/>
      <c r="U6" s="316"/>
      <c r="V6" s="316"/>
      <c r="W6" s="316"/>
      <c r="X6" s="317"/>
    </row>
    <row r="7" spans="1:24" ht="15.95" customHeight="1" thickBot="1" x14ac:dyDescent="0.3">
      <c r="A7" s="40" t="s">
        <v>7</v>
      </c>
      <c r="B7" s="312" t="s">
        <v>709</v>
      </c>
      <c r="C7" s="313"/>
      <c r="D7" s="313"/>
      <c r="E7" s="313"/>
      <c r="F7" s="313"/>
      <c r="G7" s="313"/>
      <c r="H7" s="313"/>
      <c r="I7" s="313"/>
      <c r="J7" s="313"/>
      <c r="K7" s="313"/>
      <c r="L7" s="313"/>
      <c r="M7" s="313"/>
      <c r="N7" s="313"/>
      <c r="O7" s="313"/>
      <c r="P7" s="313"/>
      <c r="Q7" s="313"/>
      <c r="R7" s="313"/>
      <c r="S7" s="313"/>
      <c r="T7" s="313"/>
      <c r="U7" s="313"/>
      <c r="V7" s="313"/>
      <c r="W7" s="313"/>
      <c r="X7" s="314"/>
    </row>
    <row r="8" spans="1:24" x14ac:dyDescent="0.25">
      <c r="A8" s="31"/>
      <c r="B8" s="31"/>
      <c r="C8" s="31"/>
      <c r="D8" s="31"/>
      <c r="E8" s="31"/>
      <c r="F8" s="31"/>
      <c r="G8" s="47"/>
      <c r="H8" s="31"/>
      <c r="I8" s="31"/>
      <c r="J8" s="31"/>
      <c r="K8" s="31"/>
      <c r="L8" s="31"/>
      <c r="M8" s="31"/>
      <c r="N8" s="31"/>
      <c r="O8" s="31"/>
      <c r="P8" s="31"/>
      <c r="Q8" s="31"/>
      <c r="R8" s="31"/>
      <c r="S8" s="31"/>
      <c r="T8" s="31"/>
      <c r="U8" s="31"/>
      <c r="V8" s="31"/>
    </row>
    <row r="9" spans="1:24" x14ac:dyDescent="0.25">
      <c r="A9" s="300" t="s">
        <v>8</v>
      </c>
      <c r="B9" s="300" t="s">
        <v>9</v>
      </c>
      <c r="C9" s="300" t="s">
        <v>10</v>
      </c>
      <c r="D9" s="300" t="s">
        <v>11</v>
      </c>
      <c r="E9" s="300" t="s">
        <v>12</v>
      </c>
      <c r="F9" s="300" t="s">
        <v>13</v>
      </c>
      <c r="G9" s="300" t="s">
        <v>14</v>
      </c>
      <c r="H9" s="300" t="s">
        <v>15</v>
      </c>
      <c r="I9" s="300" t="s">
        <v>16</v>
      </c>
      <c r="J9" s="300" t="s">
        <v>17</v>
      </c>
      <c r="K9" s="301" t="s">
        <v>18</v>
      </c>
      <c r="L9" s="301"/>
      <c r="M9" s="301"/>
      <c r="N9" s="301"/>
      <c r="O9" s="301"/>
      <c r="P9" s="300"/>
      <c r="Q9" s="300" t="s">
        <v>19</v>
      </c>
      <c r="R9" s="300"/>
      <c r="S9" s="300"/>
      <c r="T9" s="300"/>
      <c r="U9" s="300"/>
      <c r="V9" s="300" t="s">
        <v>20</v>
      </c>
      <c r="W9" s="300" t="s">
        <v>21</v>
      </c>
      <c r="X9" s="300" t="s">
        <v>22</v>
      </c>
    </row>
    <row r="10" spans="1:24" ht="60.75" customHeight="1" x14ac:dyDescent="0.25">
      <c r="A10" s="300"/>
      <c r="B10" s="300"/>
      <c r="C10" s="300"/>
      <c r="D10" s="300"/>
      <c r="E10" s="300"/>
      <c r="F10" s="300"/>
      <c r="G10" s="300"/>
      <c r="H10" s="300"/>
      <c r="I10" s="300"/>
      <c r="J10" s="300"/>
      <c r="K10" s="224" t="s">
        <v>23</v>
      </c>
      <c r="L10" s="224" t="s">
        <v>24</v>
      </c>
      <c r="M10" s="224" t="s">
        <v>25</v>
      </c>
      <c r="N10" s="224" t="s">
        <v>26</v>
      </c>
      <c r="O10" s="224" t="s">
        <v>27</v>
      </c>
      <c r="P10" s="300"/>
      <c r="Q10" s="224" t="s">
        <v>28</v>
      </c>
      <c r="R10" s="224" t="s">
        <v>24</v>
      </c>
      <c r="S10" s="224" t="s">
        <v>25</v>
      </c>
      <c r="T10" s="224" t="s">
        <v>26</v>
      </c>
      <c r="U10" s="224" t="s">
        <v>27</v>
      </c>
      <c r="V10" s="300"/>
      <c r="W10" s="300"/>
      <c r="X10" s="300"/>
    </row>
    <row r="11" spans="1:24" ht="110.25" x14ac:dyDescent="0.25">
      <c r="A11" s="422" t="s">
        <v>29</v>
      </c>
      <c r="B11" s="422" t="s">
        <v>430</v>
      </c>
      <c r="C11" s="225">
        <v>1</v>
      </c>
      <c r="D11" s="225" t="s">
        <v>431</v>
      </c>
      <c r="E11" s="225" t="s">
        <v>432</v>
      </c>
      <c r="F11" s="225" t="s">
        <v>456</v>
      </c>
      <c r="G11" s="225" t="s">
        <v>476</v>
      </c>
      <c r="H11" s="41">
        <v>1</v>
      </c>
      <c r="I11" s="225" t="s">
        <v>118</v>
      </c>
      <c r="J11" s="225" t="s">
        <v>436</v>
      </c>
      <c r="K11" s="41">
        <v>0.8</v>
      </c>
      <c r="L11" s="41">
        <v>0.2</v>
      </c>
      <c r="M11" s="41">
        <v>0</v>
      </c>
      <c r="N11" s="41">
        <v>0</v>
      </c>
      <c r="O11" s="41">
        <f>+K11+L11+M11+N11</f>
        <v>1</v>
      </c>
      <c r="P11" s="300"/>
      <c r="Q11" s="105">
        <v>0.8</v>
      </c>
      <c r="R11" s="105">
        <v>0.2</v>
      </c>
      <c r="S11" s="225"/>
      <c r="T11" s="225"/>
      <c r="U11" s="105">
        <f>+Q11+R11+S11+T11</f>
        <v>1</v>
      </c>
      <c r="V11" s="37" t="s">
        <v>1056</v>
      </c>
      <c r="W11" s="42"/>
      <c r="X11" s="42"/>
    </row>
    <row r="12" spans="1:24" ht="160.5" customHeight="1" x14ac:dyDescent="0.25">
      <c r="A12" s="423"/>
      <c r="B12" s="423"/>
      <c r="C12" s="225">
        <v>2</v>
      </c>
      <c r="D12" s="225" t="s">
        <v>477</v>
      </c>
      <c r="E12" s="225" t="s">
        <v>432</v>
      </c>
      <c r="F12" s="225" t="s">
        <v>478</v>
      </c>
      <c r="G12" s="225" t="s">
        <v>479</v>
      </c>
      <c r="H12" s="41">
        <v>1</v>
      </c>
      <c r="I12" s="225" t="s">
        <v>118</v>
      </c>
      <c r="J12" s="225" t="s">
        <v>480</v>
      </c>
      <c r="K12" s="41">
        <v>0.25</v>
      </c>
      <c r="L12" s="41">
        <v>0.25</v>
      </c>
      <c r="M12" s="41">
        <v>0.25</v>
      </c>
      <c r="N12" s="41">
        <v>0.25</v>
      </c>
      <c r="O12" s="41">
        <f>+K12+L12+M12+N12</f>
        <v>1</v>
      </c>
      <c r="P12" s="300"/>
      <c r="Q12" s="105">
        <v>0.25</v>
      </c>
      <c r="R12" s="105">
        <v>0.25</v>
      </c>
      <c r="S12" s="105"/>
      <c r="T12" s="105"/>
      <c r="U12" s="105">
        <f>+Q12+R12+S12+T12</f>
        <v>0.5</v>
      </c>
      <c r="V12" s="37" t="s">
        <v>1057</v>
      </c>
      <c r="W12" s="42"/>
      <c r="X12" s="42"/>
    </row>
    <row r="13" spans="1:24" ht="98.25" customHeight="1" x14ac:dyDescent="0.25">
      <c r="A13" s="423"/>
      <c r="B13" s="423"/>
      <c r="C13" s="225">
        <v>3</v>
      </c>
      <c r="D13" s="225" t="s">
        <v>481</v>
      </c>
      <c r="E13" s="225" t="s">
        <v>432</v>
      </c>
      <c r="F13" s="225" t="s">
        <v>706</v>
      </c>
      <c r="G13" s="225" t="s">
        <v>482</v>
      </c>
      <c r="H13" s="41">
        <v>1</v>
      </c>
      <c r="I13" s="225" t="s">
        <v>118</v>
      </c>
      <c r="J13" s="225" t="s">
        <v>483</v>
      </c>
      <c r="K13" s="32">
        <v>0.75</v>
      </c>
      <c r="L13" s="32">
        <v>0</v>
      </c>
      <c r="M13" s="32">
        <v>0.25</v>
      </c>
      <c r="N13" s="32">
        <v>0</v>
      </c>
      <c r="O13" s="41">
        <f>+K13+L13+M13+N13</f>
        <v>1</v>
      </c>
      <c r="P13" s="300"/>
      <c r="Q13" s="41">
        <v>0.75</v>
      </c>
      <c r="R13" s="41">
        <v>0.02</v>
      </c>
      <c r="S13" s="225"/>
      <c r="T13" s="225"/>
      <c r="U13" s="41">
        <v>0.77</v>
      </c>
      <c r="V13" s="37" t="s">
        <v>1058</v>
      </c>
      <c r="W13" s="42"/>
      <c r="X13" s="42"/>
    </row>
    <row r="14" spans="1:24" ht="162.75" customHeight="1" x14ac:dyDescent="0.25">
      <c r="A14" s="423"/>
      <c r="B14" s="423"/>
      <c r="C14" s="225">
        <v>4</v>
      </c>
      <c r="D14" s="225" t="s">
        <v>484</v>
      </c>
      <c r="E14" s="225" t="s">
        <v>432</v>
      </c>
      <c r="F14" s="225" t="s">
        <v>485</v>
      </c>
      <c r="G14" s="225" t="s">
        <v>486</v>
      </c>
      <c r="H14" s="41">
        <v>1</v>
      </c>
      <c r="I14" s="225" t="s">
        <v>118</v>
      </c>
      <c r="J14" s="225" t="s">
        <v>487</v>
      </c>
      <c r="K14" s="32">
        <v>0.25</v>
      </c>
      <c r="L14" s="32">
        <v>0.25</v>
      </c>
      <c r="M14" s="32">
        <v>0.25</v>
      </c>
      <c r="N14" s="32">
        <v>0.25</v>
      </c>
      <c r="O14" s="41">
        <f>+K14+L14+M14+N14</f>
        <v>1</v>
      </c>
      <c r="P14" s="300"/>
      <c r="Q14" s="105">
        <v>0.25</v>
      </c>
      <c r="R14" s="105">
        <v>0.25</v>
      </c>
      <c r="S14" s="105"/>
      <c r="T14" s="105"/>
      <c r="U14" s="105">
        <f t="shared" ref="U14:U15" si="0">+Q14+R14+S14+T14</f>
        <v>0.5</v>
      </c>
      <c r="V14" s="37" t="s">
        <v>1059</v>
      </c>
      <c r="W14" s="42"/>
      <c r="X14" s="42"/>
    </row>
    <row r="15" spans="1:24" ht="208.5" customHeight="1" x14ac:dyDescent="0.25">
      <c r="A15" s="423"/>
      <c r="B15" s="423"/>
      <c r="C15" s="225">
        <v>5</v>
      </c>
      <c r="D15" s="225" t="s">
        <v>488</v>
      </c>
      <c r="E15" s="225" t="s">
        <v>432</v>
      </c>
      <c r="F15" s="225" t="s">
        <v>489</v>
      </c>
      <c r="G15" s="225" t="s">
        <v>490</v>
      </c>
      <c r="H15" s="41">
        <v>1</v>
      </c>
      <c r="I15" s="225" t="s">
        <v>118</v>
      </c>
      <c r="J15" s="225" t="s">
        <v>491</v>
      </c>
      <c r="K15" s="32">
        <v>0.25</v>
      </c>
      <c r="L15" s="32">
        <v>0.25</v>
      </c>
      <c r="M15" s="32">
        <v>0.25</v>
      </c>
      <c r="N15" s="32">
        <v>0.25</v>
      </c>
      <c r="O15" s="41">
        <f>+K15+L15+M15+N15</f>
        <v>1</v>
      </c>
      <c r="P15" s="300"/>
      <c r="Q15" s="105">
        <v>0.25</v>
      </c>
      <c r="R15" s="105">
        <v>0.25</v>
      </c>
      <c r="S15" s="105"/>
      <c r="T15" s="105"/>
      <c r="U15" s="105">
        <f t="shared" si="0"/>
        <v>0.5</v>
      </c>
      <c r="V15" s="37" t="s">
        <v>1060</v>
      </c>
      <c r="W15" s="42"/>
      <c r="X15" s="42"/>
    </row>
    <row r="16" spans="1:24" s="46" customFormat="1" ht="31.5" x14ac:dyDescent="0.25">
      <c r="A16" s="300" t="s">
        <v>450</v>
      </c>
      <c r="B16" s="43" t="s">
        <v>835</v>
      </c>
      <c r="C16" s="305" t="s">
        <v>55</v>
      </c>
      <c r="D16" s="306"/>
      <c r="E16" s="44" t="s">
        <v>56</v>
      </c>
      <c r="F16" s="45"/>
      <c r="G16" s="48"/>
      <c r="H16" s="45"/>
      <c r="I16" s="311" t="s">
        <v>57</v>
      </c>
      <c r="J16" s="295" t="s">
        <v>56</v>
      </c>
      <c r="K16" s="296"/>
      <c r="L16" s="296"/>
      <c r="M16" s="296"/>
      <c r="N16" s="296"/>
      <c r="O16" s="296"/>
      <c r="P16" s="296"/>
      <c r="Q16" s="296"/>
      <c r="R16" s="297"/>
      <c r="S16" s="298" t="s">
        <v>58</v>
      </c>
      <c r="T16" s="298"/>
      <c r="U16" s="298"/>
      <c r="V16" s="299" t="s">
        <v>59</v>
      </c>
      <c r="W16" s="299"/>
      <c r="X16" s="299"/>
    </row>
    <row r="17" spans="1:24" s="46" customFormat="1" ht="31.5" x14ac:dyDescent="0.25">
      <c r="A17" s="300"/>
      <c r="B17" s="43" t="s">
        <v>60</v>
      </c>
      <c r="C17" s="307"/>
      <c r="D17" s="308"/>
      <c r="E17" s="44" t="s">
        <v>61</v>
      </c>
      <c r="F17" s="445" t="s">
        <v>451</v>
      </c>
      <c r="G17" s="445"/>
      <c r="H17" s="446"/>
      <c r="I17" s="311"/>
      <c r="J17" s="302" t="s">
        <v>452</v>
      </c>
      <c r="K17" s="303"/>
      <c r="L17" s="303"/>
      <c r="M17" s="303"/>
      <c r="N17" s="303"/>
      <c r="O17" s="303"/>
      <c r="P17" s="303"/>
      <c r="Q17" s="303"/>
      <c r="R17" s="304"/>
      <c r="S17" s="298"/>
      <c r="T17" s="298"/>
      <c r="U17" s="298"/>
      <c r="V17" s="299" t="s">
        <v>1070</v>
      </c>
      <c r="W17" s="299"/>
      <c r="X17" s="299"/>
    </row>
    <row r="18" spans="1:24" s="46" customFormat="1" ht="31.5" x14ac:dyDescent="0.25">
      <c r="A18" s="300"/>
      <c r="B18" s="43" t="s">
        <v>1053</v>
      </c>
      <c r="C18" s="309"/>
      <c r="D18" s="310"/>
      <c r="E18" s="44" t="s">
        <v>63</v>
      </c>
      <c r="F18" s="445" t="s">
        <v>453</v>
      </c>
      <c r="G18" s="445"/>
      <c r="H18" s="446"/>
      <c r="I18" s="311"/>
      <c r="J18" s="302" t="s">
        <v>454</v>
      </c>
      <c r="K18" s="303"/>
      <c r="L18" s="303"/>
      <c r="M18" s="303"/>
      <c r="N18" s="303"/>
      <c r="O18" s="303"/>
      <c r="P18" s="303"/>
      <c r="Q18" s="303"/>
      <c r="R18" s="304"/>
      <c r="S18" s="298"/>
      <c r="T18" s="298"/>
      <c r="U18" s="298"/>
      <c r="V18" s="299" t="s">
        <v>64</v>
      </c>
      <c r="W18" s="299"/>
      <c r="X18" s="299"/>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5"/>
    <mergeCell ref="B11:B15"/>
    <mergeCell ref="A16:A18"/>
    <mergeCell ref="C16:D18"/>
    <mergeCell ref="I16:I18"/>
    <mergeCell ref="J16:R16"/>
    <mergeCell ref="S16:U18"/>
    <mergeCell ref="V16:X16"/>
    <mergeCell ref="F17:H17"/>
    <mergeCell ref="J9:J10"/>
    <mergeCell ref="K9:O9"/>
    <mergeCell ref="P9:P15"/>
    <mergeCell ref="Q9:U9"/>
    <mergeCell ref="V9:V10"/>
    <mergeCell ref="W9:W10"/>
    <mergeCell ref="J17:R17"/>
    <mergeCell ref="V17:X17"/>
    <mergeCell ref="F18:H18"/>
    <mergeCell ref="J18:R18"/>
    <mergeCell ref="V18:X18"/>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A3DA-25CF-400C-A0BE-A01433CE129F}">
  <dimension ref="A1:X21"/>
  <sheetViews>
    <sheetView showGridLines="0" topLeftCell="A19" zoomScale="70" zoomScaleNormal="70" workbookViewId="0">
      <selection activeCell="F11" sqref="F11"/>
    </sheetView>
  </sheetViews>
  <sheetFormatPr baseColWidth="10"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21.7109375" style="1" bestFit="1" customWidth="1"/>
    <col min="7" max="7" width="28.5703125" style="1" customWidth="1"/>
    <col min="8" max="8" width="16" style="1" customWidth="1"/>
    <col min="9" max="9" width="15.140625" style="1" customWidth="1"/>
    <col min="10" max="10" width="32.5703125" style="1" customWidth="1"/>
    <col min="11" max="12" width="5.7109375" style="1" customWidth="1"/>
    <col min="13" max="13" width="7.5703125" style="1" customWidth="1"/>
    <col min="14" max="14" width="5.7109375" style="1" customWidth="1"/>
    <col min="15" max="15" width="9.85546875" style="1" customWidth="1"/>
    <col min="16" max="16" width="1.42578125" style="3" customWidth="1"/>
    <col min="17" max="20" width="6.140625" style="1" customWidth="1"/>
    <col min="21" max="21" width="10.42578125" style="1" customWidth="1"/>
    <col min="22" max="22" width="34" style="1" customWidth="1"/>
    <col min="23" max="24" width="25.42578125" style="1" customWidth="1"/>
    <col min="25" max="250" width="11.42578125" style="1"/>
    <col min="251" max="251" width="17.7109375" style="1" customWidth="1"/>
    <col min="252" max="252" width="18.85546875" style="1" customWidth="1"/>
    <col min="253" max="253" width="5.42578125" style="1" customWidth="1"/>
    <col min="254" max="254" width="25.85546875" style="1" customWidth="1"/>
    <col min="255" max="255" width="15.5703125" style="1" customWidth="1"/>
    <col min="256" max="256" width="21.7109375" style="1" bestFit="1" customWidth="1"/>
    <col min="257" max="257" width="28.5703125" style="1" customWidth="1"/>
    <col min="258" max="258" width="16" style="1" customWidth="1"/>
    <col min="259" max="259" width="12.28515625" style="1" customWidth="1"/>
    <col min="260" max="260" width="27.7109375" style="1" customWidth="1"/>
    <col min="261" max="264" width="5.7109375" style="1" customWidth="1"/>
    <col min="265" max="265" width="7.7109375" style="1" customWidth="1"/>
    <col min="266" max="266" width="1.42578125" style="1" customWidth="1"/>
    <col min="267" max="270" width="6.140625" style="1" customWidth="1"/>
    <col min="271" max="271" width="7.85546875" style="1" customWidth="1"/>
    <col min="272" max="272" width="34" style="1" customWidth="1"/>
    <col min="273" max="274" width="25.42578125" style="1" customWidth="1"/>
    <col min="275" max="275" width="51.42578125" style="1" customWidth="1"/>
    <col min="276" max="506" width="11.42578125" style="1"/>
    <col min="507" max="507" width="17.7109375" style="1" customWidth="1"/>
    <col min="508" max="508" width="18.85546875" style="1" customWidth="1"/>
    <col min="509" max="509" width="5.42578125" style="1" customWidth="1"/>
    <col min="510" max="510" width="25.85546875" style="1" customWidth="1"/>
    <col min="511" max="511" width="15.5703125" style="1" customWidth="1"/>
    <col min="512" max="512" width="21.7109375" style="1" bestFit="1" customWidth="1"/>
    <col min="513" max="513" width="28.5703125" style="1" customWidth="1"/>
    <col min="514" max="514" width="16" style="1" customWidth="1"/>
    <col min="515" max="515" width="12.28515625" style="1" customWidth="1"/>
    <col min="516" max="516" width="27.7109375" style="1" customWidth="1"/>
    <col min="517" max="520" width="5.7109375" style="1" customWidth="1"/>
    <col min="521" max="521" width="7.7109375" style="1" customWidth="1"/>
    <col min="522" max="522" width="1.42578125" style="1" customWidth="1"/>
    <col min="523" max="526" width="6.140625" style="1" customWidth="1"/>
    <col min="527" max="527" width="7.85546875" style="1" customWidth="1"/>
    <col min="528" max="528" width="34" style="1" customWidth="1"/>
    <col min="529" max="530" width="25.42578125" style="1" customWidth="1"/>
    <col min="531" max="531" width="51.42578125" style="1" customWidth="1"/>
    <col min="532" max="762" width="11.42578125" style="1"/>
    <col min="763" max="763" width="17.7109375" style="1" customWidth="1"/>
    <col min="764" max="764" width="18.85546875" style="1" customWidth="1"/>
    <col min="765" max="765" width="5.42578125" style="1" customWidth="1"/>
    <col min="766" max="766" width="25.85546875" style="1" customWidth="1"/>
    <col min="767" max="767" width="15.5703125" style="1" customWidth="1"/>
    <col min="768" max="768" width="21.7109375" style="1" bestFit="1" customWidth="1"/>
    <col min="769" max="769" width="28.5703125" style="1" customWidth="1"/>
    <col min="770" max="770" width="16" style="1" customWidth="1"/>
    <col min="771" max="771" width="12.28515625" style="1" customWidth="1"/>
    <col min="772" max="772" width="27.7109375" style="1" customWidth="1"/>
    <col min="773" max="776" width="5.7109375" style="1" customWidth="1"/>
    <col min="777" max="777" width="7.7109375" style="1" customWidth="1"/>
    <col min="778" max="778" width="1.42578125" style="1" customWidth="1"/>
    <col min="779" max="782" width="6.140625" style="1" customWidth="1"/>
    <col min="783" max="783" width="7.85546875" style="1" customWidth="1"/>
    <col min="784" max="784" width="34" style="1" customWidth="1"/>
    <col min="785" max="786" width="25.42578125" style="1" customWidth="1"/>
    <col min="787" max="787" width="51.42578125" style="1" customWidth="1"/>
    <col min="788" max="1018" width="11.42578125" style="1"/>
    <col min="1019" max="1019" width="17.7109375" style="1" customWidth="1"/>
    <col min="1020" max="1020" width="18.85546875" style="1" customWidth="1"/>
    <col min="1021" max="1021" width="5.42578125" style="1" customWidth="1"/>
    <col min="1022" max="1022" width="25.85546875" style="1" customWidth="1"/>
    <col min="1023" max="1023" width="15.5703125" style="1" customWidth="1"/>
    <col min="1024" max="1024" width="21.7109375" style="1" bestFit="1" customWidth="1"/>
    <col min="1025" max="1025" width="28.5703125" style="1" customWidth="1"/>
    <col min="1026" max="1026" width="16" style="1" customWidth="1"/>
    <col min="1027" max="1027" width="12.28515625" style="1" customWidth="1"/>
    <col min="1028" max="1028" width="27.7109375" style="1" customWidth="1"/>
    <col min="1029" max="1032" width="5.7109375" style="1" customWidth="1"/>
    <col min="1033" max="1033" width="7.7109375" style="1" customWidth="1"/>
    <col min="1034" max="1034" width="1.42578125" style="1" customWidth="1"/>
    <col min="1035" max="1038" width="6.140625" style="1" customWidth="1"/>
    <col min="1039" max="1039" width="7.85546875" style="1" customWidth="1"/>
    <col min="1040" max="1040" width="34" style="1" customWidth="1"/>
    <col min="1041" max="1042" width="25.42578125" style="1" customWidth="1"/>
    <col min="1043" max="1043" width="51.42578125" style="1" customWidth="1"/>
    <col min="1044" max="1274" width="11.42578125" style="1"/>
    <col min="1275" max="1275" width="17.7109375" style="1" customWidth="1"/>
    <col min="1276" max="1276" width="18.85546875" style="1" customWidth="1"/>
    <col min="1277" max="1277" width="5.42578125" style="1" customWidth="1"/>
    <col min="1278" max="1278" width="25.85546875" style="1" customWidth="1"/>
    <col min="1279" max="1279" width="15.5703125" style="1" customWidth="1"/>
    <col min="1280" max="1280" width="21.7109375" style="1" bestFit="1" customWidth="1"/>
    <col min="1281" max="1281" width="28.5703125" style="1" customWidth="1"/>
    <col min="1282" max="1282" width="16" style="1" customWidth="1"/>
    <col min="1283" max="1283" width="12.28515625" style="1" customWidth="1"/>
    <col min="1284" max="1284" width="27.7109375" style="1" customWidth="1"/>
    <col min="1285" max="1288" width="5.7109375" style="1" customWidth="1"/>
    <col min="1289" max="1289" width="7.7109375" style="1" customWidth="1"/>
    <col min="1290" max="1290" width="1.42578125" style="1" customWidth="1"/>
    <col min="1291" max="1294" width="6.140625" style="1" customWidth="1"/>
    <col min="1295" max="1295" width="7.85546875" style="1" customWidth="1"/>
    <col min="1296" max="1296" width="34" style="1" customWidth="1"/>
    <col min="1297" max="1298" width="25.42578125" style="1" customWidth="1"/>
    <col min="1299" max="1299" width="51.42578125" style="1" customWidth="1"/>
    <col min="1300" max="1530" width="11.42578125" style="1"/>
    <col min="1531" max="1531" width="17.7109375" style="1" customWidth="1"/>
    <col min="1532" max="1532" width="18.85546875" style="1" customWidth="1"/>
    <col min="1533" max="1533" width="5.42578125" style="1" customWidth="1"/>
    <col min="1534" max="1534" width="25.85546875" style="1" customWidth="1"/>
    <col min="1535" max="1535" width="15.5703125" style="1" customWidth="1"/>
    <col min="1536" max="1536" width="21.7109375" style="1" bestFit="1" customWidth="1"/>
    <col min="1537" max="1537" width="28.5703125" style="1" customWidth="1"/>
    <col min="1538" max="1538" width="16" style="1" customWidth="1"/>
    <col min="1539" max="1539" width="12.28515625" style="1" customWidth="1"/>
    <col min="1540" max="1540" width="27.7109375" style="1" customWidth="1"/>
    <col min="1541" max="1544" width="5.7109375" style="1" customWidth="1"/>
    <col min="1545" max="1545" width="7.7109375" style="1" customWidth="1"/>
    <col min="1546" max="1546" width="1.42578125" style="1" customWidth="1"/>
    <col min="1547" max="1550" width="6.140625" style="1" customWidth="1"/>
    <col min="1551" max="1551" width="7.85546875" style="1" customWidth="1"/>
    <col min="1552" max="1552" width="34" style="1" customWidth="1"/>
    <col min="1553" max="1554" width="25.42578125" style="1" customWidth="1"/>
    <col min="1555" max="1555" width="51.42578125" style="1" customWidth="1"/>
    <col min="1556" max="1786" width="11.42578125" style="1"/>
    <col min="1787" max="1787" width="17.7109375" style="1" customWidth="1"/>
    <col min="1788" max="1788" width="18.85546875" style="1" customWidth="1"/>
    <col min="1789" max="1789" width="5.42578125" style="1" customWidth="1"/>
    <col min="1790" max="1790" width="25.85546875" style="1" customWidth="1"/>
    <col min="1791" max="1791" width="15.5703125" style="1" customWidth="1"/>
    <col min="1792" max="1792" width="21.7109375" style="1" bestFit="1" customWidth="1"/>
    <col min="1793" max="1793" width="28.5703125" style="1" customWidth="1"/>
    <col min="1794" max="1794" width="16" style="1" customWidth="1"/>
    <col min="1795" max="1795" width="12.28515625" style="1" customWidth="1"/>
    <col min="1796" max="1796" width="27.7109375" style="1" customWidth="1"/>
    <col min="1797" max="1800" width="5.7109375" style="1" customWidth="1"/>
    <col min="1801" max="1801" width="7.7109375" style="1" customWidth="1"/>
    <col min="1802" max="1802" width="1.42578125" style="1" customWidth="1"/>
    <col min="1803" max="1806" width="6.140625" style="1" customWidth="1"/>
    <col min="1807" max="1807" width="7.85546875" style="1" customWidth="1"/>
    <col min="1808" max="1808" width="34" style="1" customWidth="1"/>
    <col min="1809" max="1810" width="25.42578125" style="1" customWidth="1"/>
    <col min="1811" max="1811" width="51.42578125" style="1" customWidth="1"/>
    <col min="1812" max="2042" width="11.42578125" style="1"/>
    <col min="2043" max="2043" width="17.7109375" style="1" customWidth="1"/>
    <col min="2044" max="2044" width="18.85546875" style="1" customWidth="1"/>
    <col min="2045" max="2045" width="5.42578125" style="1" customWidth="1"/>
    <col min="2046" max="2046" width="25.85546875" style="1" customWidth="1"/>
    <col min="2047" max="2047" width="15.5703125" style="1" customWidth="1"/>
    <col min="2048" max="2048" width="21.7109375" style="1" bestFit="1" customWidth="1"/>
    <col min="2049" max="2049" width="28.5703125" style="1" customWidth="1"/>
    <col min="2050" max="2050" width="16" style="1" customWidth="1"/>
    <col min="2051" max="2051" width="12.28515625" style="1" customWidth="1"/>
    <col min="2052" max="2052" width="27.7109375" style="1" customWidth="1"/>
    <col min="2053" max="2056" width="5.7109375" style="1" customWidth="1"/>
    <col min="2057" max="2057" width="7.7109375" style="1" customWidth="1"/>
    <col min="2058" max="2058" width="1.42578125" style="1" customWidth="1"/>
    <col min="2059" max="2062" width="6.140625" style="1" customWidth="1"/>
    <col min="2063" max="2063" width="7.85546875" style="1" customWidth="1"/>
    <col min="2064" max="2064" width="34" style="1" customWidth="1"/>
    <col min="2065" max="2066" width="25.42578125" style="1" customWidth="1"/>
    <col min="2067" max="2067" width="51.42578125" style="1" customWidth="1"/>
    <col min="2068" max="2298" width="11.42578125" style="1"/>
    <col min="2299" max="2299" width="17.7109375" style="1" customWidth="1"/>
    <col min="2300" max="2300" width="18.85546875" style="1" customWidth="1"/>
    <col min="2301" max="2301" width="5.42578125" style="1" customWidth="1"/>
    <col min="2302" max="2302" width="25.85546875" style="1" customWidth="1"/>
    <col min="2303" max="2303" width="15.5703125" style="1" customWidth="1"/>
    <col min="2304" max="2304" width="21.7109375" style="1" bestFit="1" customWidth="1"/>
    <col min="2305" max="2305" width="28.5703125" style="1" customWidth="1"/>
    <col min="2306" max="2306" width="16" style="1" customWidth="1"/>
    <col min="2307" max="2307" width="12.28515625" style="1" customWidth="1"/>
    <col min="2308" max="2308" width="27.7109375" style="1" customWidth="1"/>
    <col min="2309" max="2312" width="5.7109375" style="1" customWidth="1"/>
    <col min="2313" max="2313" width="7.7109375" style="1" customWidth="1"/>
    <col min="2314" max="2314" width="1.42578125" style="1" customWidth="1"/>
    <col min="2315" max="2318" width="6.140625" style="1" customWidth="1"/>
    <col min="2319" max="2319" width="7.85546875" style="1" customWidth="1"/>
    <col min="2320" max="2320" width="34" style="1" customWidth="1"/>
    <col min="2321" max="2322" width="25.42578125" style="1" customWidth="1"/>
    <col min="2323" max="2323" width="51.42578125" style="1" customWidth="1"/>
    <col min="2324" max="2554" width="11.42578125" style="1"/>
    <col min="2555" max="2555" width="17.7109375" style="1" customWidth="1"/>
    <col min="2556" max="2556" width="18.85546875" style="1" customWidth="1"/>
    <col min="2557" max="2557" width="5.42578125" style="1" customWidth="1"/>
    <col min="2558" max="2558" width="25.85546875" style="1" customWidth="1"/>
    <col min="2559" max="2559" width="15.5703125" style="1" customWidth="1"/>
    <col min="2560" max="2560" width="21.7109375" style="1" bestFit="1" customWidth="1"/>
    <col min="2561" max="2561" width="28.5703125" style="1" customWidth="1"/>
    <col min="2562" max="2562" width="16" style="1" customWidth="1"/>
    <col min="2563" max="2563" width="12.28515625" style="1" customWidth="1"/>
    <col min="2564" max="2564" width="27.7109375" style="1" customWidth="1"/>
    <col min="2565" max="2568" width="5.7109375" style="1" customWidth="1"/>
    <col min="2569" max="2569" width="7.7109375" style="1" customWidth="1"/>
    <col min="2570" max="2570" width="1.42578125" style="1" customWidth="1"/>
    <col min="2571" max="2574" width="6.140625" style="1" customWidth="1"/>
    <col min="2575" max="2575" width="7.85546875" style="1" customWidth="1"/>
    <col min="2576" max="2576" width="34" style="1" customWidth="1"/>
    <col min="2577" max="2578" width="25.42578125" style="1" customWidth="1"/>
    <col min="2579" max="2579" width="51.42578125" style="1" customWidth="1"/>
    <col min="2580" max="2810" width="11.42578125" style="1"/>
    <col min="2811" max="2811" width="17.7109375" style="1" customWidth="1"/>
    <col min="2812" max="2812" width="18.85546875" style="1" customWidth="1"/>
    <col min="2813" max="2813" width="5.42578125" style="1" customWidth="1"/>
    <col min="2814" max="2814" width="25.85546875" style="1" customWidth="1"/>
    <col min="2815" max="2815" width="15.5703125" style="1" customWidth="1"/>
    <col min="2816" max="2816" width="21.7109375" style="1" bestFit="1" customWidth="1"/>
    <col min="2817" max="2817" width="28.5703125" style="1" customWidth="1"/>
    <col min="2818" max="2818" width="16" style="1" customWidth="1"/>
    <col min="2819" max="2819" width="12.28515625" style="1" customWidth="1"/>
    <col min="2820" max="2820" width="27.7109375" style="1" customWidth="1"/>
    <col min="2821" max="2824" width="5.7109375" style="1" customWidth="1"/>
    <col min="2825" max="2825" width="7.7109375" style="1" customWidth="1"/>
    <col min="2826" max="2826" width="1.42578125" style="1" customWidth="1"/>
    <col min="2827" max="2830" width="6.140625" style="1" customWidth="1"/>
    <col min="2831" max="2831" width="7.85546875" style="1" customWidth="1"/>
    <col min="2832" max="2832" width="34" style="1" customWidth="1"/>
    <col min="2833" max="2834" width="25.42578125" style="1" customWidth="1"/>
    <col min="2835" max="2835" width="51.42578125" style="1" customWidth="1"/>
    <col min="2836" max="3066" width="11.42578125" style="1"/>
    <col min="3067" max="3067" width="17.7109375" style="1" customWidth="1"/>
    <col min="3068" max="3068" width="18.85546875" style="1" customWidth="1"/>
    <col min="3069" max="3069" width="5.42578125" style="1" customWidth="1"/>
    <col min="3070" max="3070" width="25.85546875" style="1" customWidth="1"/>
    <col min="3071" max="3071" width="15.5703125" style="1" customWidth="1"/>
    <col min="3072" max="3072" width="21.7109375" style="1" bestFit="1" customWidth="1"/>
    <col min="3073" max="3073" width="28.5703125" style="1" customWidth="1"/>
    <col min="3074" max="3074" width="16" style="1" customWidth="1"/>
    <col min="3075" max="3075" width="12.28515625" style="1" customWidth="1"/>
    <col min="3076" max="3076" width="27.7109375" style="1" customWidth="1"/>
    <col min="3077" max="3080" width="5.7109375" style="1" customWidth="1"/>
    <col min="3081" max="3081" width="7.7109375" style="1" customWidth="1"/>
    <col min="3082" max="3082" width="1.42578125" style="1" customWidth="1"/>
    <col min="3083" max="3086" width="6.140625" style="1" customWidth="1"/>
    <col min="3087" max="3087" width="7.85546875" style="1" customWidth="1"/>
    <col min="3088" max="3088" width="34" style="1" customWidth="1"/>
    <col min="3089" max="3090" width="25.42578125" style="1" customWidth="1"/>
    <col min="3091" max="3091" width="51.42578125" style="1" customWidth="1"/>
    <col min="3092" max="3322" width="11.42578125" style="1"/>
    <col min="3323" max="3323" width="17.7109375" style="1" customWidth="1"/>
    <col min="3324" max="3324" width="18.85546875" style="1" customWidth="1"/>
    <col min="3325" max="3325" width="5.42578125" style="1" customWidth="1"/>
    <col min="3326" max="3326" width="25.85546875" style="1" customWidth="1"/>
    <col min="3327" max="3327" width="15.5703125" style="1" customWidth="1"/>
    <col min="3328" max="3328" width="21.7109375" style="1" bestFit="1" customWidth="1"/>
    <col min="3329" max="3329" width="28.5703125" style="1" customWidth="1"/>
    <col min="3330" max="3330" width="16" style="1" customWidth="1"/>
    <col min="3331" max="3331" width="12.28515625" style="1" customWidth="1"/>
    <col min="3332" max="3332" width="27.7109375" style="1" customWidth="1"/>
    <col min="3333" max="3336" width="5.7109375" style="1" customWidth="1"/>
    <col min="3337" max="3337" width="7.7109375" style="1" customWidth="1"/>
    <col min="3338" max="3338" width="1.42578125" style="1" customWidth="1"/>
    <col min="3339" max="3342" width="6.140625" style="1" customWidth="1"/>
    <col min="3343" max="3343" width="7.85546875" style="1" customWidth="1"/>
    <col min="3344" max="3344" width="34" style="1" customWidth="1"/>
    <col min="3345" max="3346" width="25.42578125" style="1" customWidth="1"/>
    <col min="3347" max="3347" width="51.42578125" style="1" customWidth="1"/>
    <col min="3348" max="3578" width="11.42578125" style="1"/>
    <col min="3579" max="3579" width="17.7109375" style="1" customWidth="1"/>
    <col min="3580" max="3580" width="18.85546875" style="1" customWidth="1"/>
    <col min="3581" max="3581" width="5.42578125" style="1" customWidth="1"/>
    <col min="3582" max="3582" width="25.85546875" style="1" customWidth="1"/>
    <col min="3583" max="3583" width="15.5703125" style="1" customWidth="1"/>
    <col min="3584" max="3584" width="21.7109375" style="1" bestFit="1" customWidth="1"/>
    <col min="3585" max="3585" width="28.5703125" style="1" customWidth="1"/>
    <col min="3586" max="3586" width="16" style="1" customWidth="1"/>
    <col min="3587" max="3587" width="12.28515625" style="1" customWidth="1"/>
    <col min="3588" max="3588" width="27.7109375" style="1" customWidth="1"/>
    <col min="3589" max="3592" width="5.7109375" style="1" customWidth="1"/>
    <col min="3593" max="3593" width="7.7109375" style="1" customWidth="1"/>
    <col min="3594" max="3594" width="1.42578125" style="1" customWidth="1"/>
    <col min="3595" max="3598" width="6.140625" style="1" customWidth="1"/>
    <col min="3599" max="3599" width="7.85546875" style="1" customWidth="1"/>
    <col min="3600" max="3600" width="34" style="1" customWidth="1"/>
    <col min="3601" max="3602" width="25.42578125" style="1" customWidth="1"/>
    <col min="3603" max="3603" width="51.42578125" style="1" customWidth="1"/>
    <col min="3604" max="3834" width="11.42578125" style="1"/>
    <col min="3835" max="3835" width="17.7109375" style="1" customWidth="1"/>
    <col min="3836" max="3836" width="18.85546875" style="1" customWidth="1"/>
    <col min="3837" max="3837" width="5.42578125" style="1" customWidth="1"/>
    <col min="3838" max="3838" width="25.85546875" style="1" customWidth="1"/>
    <col min="3839" max="3839" width="15.5703125" style="1" customWidth="1"/>
    <col min="3840" max="3840" width="21.7109375" style="1" bestFit="1" customWidth="1"/>
    <col min="3841" max="3841" width="28.5703125" style="1" customWidth="1"/>
    <col min="3842" max="3842" width="16" style="1" customWidth="1"/>
    <col min="3843" max="3843" width="12.28515625" style="1" customWidth="1"/>
    <col min="3844" max="3844" width="27.7109375" style="1" customWidth="1"/>
    <col min="3845" max="3848" width="5.7109375" style="1" customWidth="1"/>
    <col min="3849" max="3849" width="7.7109375" style="1" customWidth="1"/>
    <col min="3850" max="3850" width="1.42578125" style="1" customWidth="1"/>
    <col min="3851" max="3854" width="6.140625" style="1" customWidth="1"/>
    <col min="3855" max="3855" width="7.85546875" style="1" customWidth="1"/>
    <col min="3856" max="3856" width="34" style="1" customWidth="1"/>
    <col min="3857" max="3858" width="25.42578125" style="1" customWidth="1"/>
    <col min="3859" max="3859" width="51.42578125" style="1" customWidth="1"/>
    <col min="3860" max="4090" width="11.42578125" style="1"/>
    <col min="4091" max="4091" width="17.7109375" style="1" customWidth="1"/>
    <col min="4092" max="4092" width="18.85546875" style="1" customWidth="1"/>
    <col min="4093" max="4093" width="5.42578125" style="1" customWidth="1"/>
    <col min="4094" max="4094" width="25.85546875" style="1" customWidth="1"/>
    <col min="4095" max="4095" width="15.5703125" style="1" customWidth="1"/>
    <col min="4096" max="4096" width="21.7109375" style="1" bestFit="1" customWidth="1"/>
    <col min="4097" max="4097" width="28.5703125" style="1" customWidth="1"/>
    <col min="4098" max="4098" width="16" style="1" customWidth="1"/>
    <col min="4099" max="4099" width="12.28515625" style="1" customWidth="1"/>
    <col min="4100" max="4100" width="27.7109375" style="1" customWidth="1"/>
    <col min="4101" max="4104" width="5.7109375" style="1" customWidth="1"/>
    <col min="4105" max="4105" width="7.7109375" style="1" customWidth="1"/>
    <col min="4106" max="4106" width="1.42578125" style="1" customWidth="1"/>
    <col min="4107" max="4110" width="6.140625" style="1" customWidth="1"/>
    <col min="4111" max="4111" width="7.85546875" style="1" customWidth="1"/>
    <col min="4112" max="4112" width="34" style="1" customWidth="1"/>
    <col min="4113" max="4114" width="25.42578125" style="1" customWidth="1"/>
    <col min="4115" max="4115" width="51.42578125" style="1" customWidth="1"/>
    <col min="4116" max="4346" width="11.42578125" style="1"/>
    <col min="4347" max="4347" width="17.7109375" style="1" customWidth="1"/>
    <col min="4348" max="4348" width="18.85546875" style="1" customWidth="1"/>
    <col min="4349" max="4349" width="5.42578125" style="1" customWidth="1"/>
    <col min="4350" max="4350" width="25.85546875" style="1" customWidth="1"/>
    <col min="4351" max="4351" width="15.5703125" style="1" customWidth="1"/>
    <col min="4352" max="4352" width="21.7109375" style="1" bestFit="1" customWidth="1"/>
    <col min="4353" max="4353" width="28.5703125" style="1" customWidth="1"/>
    <col min="4354" max="4354" width="16" style="1" customWidth="1"/>
    <col min="4355" max="4355" width="12.28515625" style="1" customWidth="1"/>
    <col min="4356" max="4356" width="27.7109375" style="1" customWidth="1"/>
    <col min="4357" max="4360" width="5.7109375" style="1" customWidth="1"/>
    <col min="4361" max="4361" width="7.7109375" style="1" customWidth="1"/>
    <col min="4362" max="4362" width="1.42578125" style="1" customWidth="1"/>
    <col min="4363" max="4366" width="6.140625" style="1" customWidth="1"/>
    <col min="4367" max="4367" width="7.85546875" style="1" customWidth="1"/>
    <col min="4368" max="4368" width="34" style="1" customWidth="1"/>
    <col min="4369" max="4370" width="25.42578125" style="1" customWidth="1"/>
    <col min="4371" max="4371" width="51.42578125" style="1" customWidth="1"/>
    <col min="4372" max="4602" width="11.42578125" style="1"/>
    <col min="4603" max="4603" width="17.7109375" style="1" customWidth="1"/>
    <col min="4604" max="4604" width="18.85546875" style="1" customWidth="1"/>
    <col min="4605" max="4605" width="5.42578125" style="1" customWidth="1"/>
    <col min="4606" max="4606" width="25.85546875" style="1" customWidth="1"/>
    <col min="4607" max="4607" width="15.5703125" style="1" customWidth="1"/>
    <col min="4608" max="4608" width="21.7109375" style="1" bestFit="1" customWidth="1"/>
    <col min="4609" max="4609" width="28.5703125" style="1" customWidth="1"/>
    <col min="4610" max="4610" width="16" style="1" customWidth="1"/>
    <col min="4611" max="4611" width="12.28515625" style="1" customWidth="1"/>
    <col min="4612" max="4612" width="27.7109375" style="1" customWidth="1"/>
    <col min="4613" max="4616" width="5.7109375" style="1" customWidth="1"/>
    <col min="4617" max="4617" width="7.7109375" style="1" customWidth="1"/>
    <col min="4618" max="4618" width="1.42578125" style="1" customWidth="1"/>
    <col min="4619" max="4622" width="6.140625" style="1" customWidth="1"/>
    <col min="4623" max="4623" width="7.85546875" style="1" customWidth="1"/>
    <col min="4624" max="4624" width="34" style="1" customWidth="1"/>
    <col min="4625" max="4626" width="25.42578125" style="1" customWidth="1"/>
    <col min="4627" max="4627" width="51.42578125" style="1" customWidth="1"/>
    <col min="4628" max="4858" width="11.42578125" style="1"/>
    <col min="4859" max="4859" width="17.7109375" style="1" customWidth="1"/>
    <col min="4860" max="4860" width="18.85546875" style="1" customWidth="1"/>
    <col min="4861" max="4861" width="5.42578125" style="1" customWidth="1"/>
    <col min="4862" max="4862" width="25.85546875" style="1" customWidth="1"/>
    <col min="4863" max="4863" width="15.5703125" style="1" customWidth="1"/>
    <col min="4864" max="4864" width="21.7109375" style="1" bestFit="1" customWidth="1"/>
    <col min="4865" max="4865" width="28.5703125" style="1" customWidth="1"/>
    <col min="4866" max="4866" width="16" style="1" customWidth="1"/>
    <col min="4867" max="4867" width="12.28515625" style="1" customWidth="1"/>
    <col min="4868" max="4868" width="27.7109375" style="1" customWidth="1"/>
    <col min="4869" max="4872" width="5.7109375" style="1" customWidth="1"/>
    <col min="4873" max="4873" width="7.7109375" style="1" customWidth="1"/>
    <col min="4874" max="4874" width="1.42578125" style="1" customWidth="1"/>
    <col min="4875" max="4878" width="6.140625" style="1" customWidth="1"/>
    <col min="4879" max="4879" width="7.85546875" style="1" customWidth="1"/>
    <col min="4880" max="4880" width="34" style="1" customWidth="1"/>
    <col min="4881" max="4882" width="25.42578125" style="1" customWidth="1"/>
    <col min="4883" max="4883" width="51.42578125" style="1" customWidth="1"/>
    <col min="4884" max="5114" width="11.42578125" style="1"/>
    <col min="5115" max="5115" width="17.7109375" style="1" customWidth="1"/>
    <col min="5116" max="5116" width="18.85546875" style="1" customWidth="1"/>
    <col min="5117" max="5117" width="5.42578125" style="1" customWidth="1"/>
    <col min="5118" max="5118" width="25.85546875" style="1" customWidth="1"/>
    <col min="5119" max="5119" width="15.5703125" style="1" customWidth="1"/>
    <col min="5120" max="5120" width="21.7109375" style="1" bestFit="1" customWidth="1"/>
    <col min="5121" max="5121" width="28.5703125" style="1" customWidth="1"/>
    <col min="5122" max="5122" width="16" style="1" customWidth="1"/>
    <col min="5123" max="5123" width="12.28515625" style="1" customWidth="1"/>
    <col min="5124" max="5124" width="27.7109375" style="1" customWidth="1"/>
    <col min="5125" max="5128" width="5.7109375" style="1" customWidth="1"/>
    <col min="5129" max="5129" width="7.7109375" style="1" customWidth="1"/>
    <col min="5130" max="5130" width="1.42578125" style="1" customWidth="1"/>
    <col min="5131" max="5134" width="6.140625" style="1" customWidth="1"/>
    <col min="5135" max="5135" width="7.85546875" style="1" customWidth="1"/>
    <col min="5136" max="5136" width="34" style="1" customWidth="1"/>
    <col min="5137" max="5138" width="25.42578125" style="1" customWidth="1"/>
    <col min="5139" max="5139" width="51.42578125" style="1" customWidth="1"/>
    <col min="5140" max="5370" width="11.42578125" style="1"/>
    <col min="5371" max="5371" width="17.7109375" style="1" customWidth="1"/>
    <col min="5372" max="5372" width="18.85546875" style="1" customWidth="1"/>
    <col min="5373" max="5373" width="5.42578125" style="1" customWidth="1"/>
    <col min="5374" max="5374" width="25.85546875" style="1" customWidth="1"/>
    <col min="5375" max="5375" width="15.5703125" style="1" customWidth="1"/>
    <col min="5376" max="5376" width="21.7109375" style="1" bestFit="1" customWidth="1"/>
    <col min="5377" max="5377" width="28.5703125" style="1" customWidth="1"/>
    <col min="5378" max="5378" width="16" style="1" customWidth="1"/>
    <col min="5379" max="5379" width="12.28515625" style="1" customWidth="1"/>
    <col min="5380" max="5380" width="27.7109375" style="1" customWidth="1"/>
    <col min="5381" max="5384" width="5.7109375" style="1" customWidth="1"/>
    <col min="5385" max="5385" width="7.7109375" style="1" customWidth="1"/>
    <col min="5386" max="5386" width="1.42578125" style="1" customWidth="1"/>
    <col min="5387" max="5390" width="6.140625" style="1" customWidth="1"/>
    <col min="5391" max="5391" width="7.85546875" style="1" customWidth="1"/>
    <col min="5392" max="5392" width="34" style="1" customWidth="1"/>
    <col min="5393" max="5394" width="25.42578125" style="1" customWidth="1"/>
    <col min="5395" max="5395" width="51.42578125" style="1" customWidth="1"/>
    <col min="5396" max="5626" width="11.42578125" style="1"/>
    <col min="5627" max="5627" width="17.7109375" style="1" customWidth="1"/>
    <col min="5628" max="5628" width="18.85546875" style="1" customWidth="1"/>
    <col min="5629" max="5629" width="5.42578125" style="1" customWidth="1"/>
    <col min="5630" max="5630" width="25.85546875" style="1" customWidth="1"/>
    <col min="5631" max="5631" width="15.5703125" style="1" customWidth="1"/>
    <col min="5632" max="5632" width="21.7109375" style="1" bestFit="1" customWidth="1"/>
    <col min="5633" max="5633" width="28.5703125" style="1" customWidth="1"/>
    <col min="5634" max="5634" width="16" style="1" customWidth="1"/>
    <col min="5635" max="5635" width="12.28515625" style="1" customWidth="1"/>
    <col min="5636" max="5636" width="27.7109375" style="1" customWidth="1"/>
    <col min="5637" max="5640" width="5.7109375" style="1" customWidth="1"/>
    <col min="5641" max="5641" width="7.7109375" style="1" customWidth="1"/>
    <col min="5642" max="5642" width="1.42578125" style="1" customWidth="1"/>
    <col min="5643" max="5646" width="6.140625" style="1" customWidth="1"/>
    <col min="5647" max="5647" width="7.85546875" style="1" customWidth="1"/>
    <col min="5648" max="5648" width="34" style="1" customWidth="1"/>
    <col min="5649" max="5650" width="25.42578125" style="1" customWidth="1"/>
    <col min="5651" max="5651" width="51.42578125" style="1" customWidth="1"/>
    <col min="5652" max="5882" width="11.42578125" style="1"/>
    <col min="5883" max="5883" width="17.7109375" style="1" customWidth="1"/>
    <col min="5884" max="5884" width="18.85546875" style="1" customWidth="1"/>
    <col min="5885" max="5885" width="5.42578125" style="1" customWidth="1"/>
    <col min="5886" max="5886" width="25.85546875" style="1" customWidth="1"/>
    <col min="5887" max="5887" width="15.5703125" style="1" customWidth="1"/>
    <col min="5888" max="5888" width="21.7109375" style="1" bestFit="1" customWidth="1"/>
    <col min="5889" max="5889" width="28.5703125" style="1" customWidth="1"/>
    <col min="5890" max="5890" width="16" style="1" customWidth="1"/>
    <col min="5891" max="5891" width="12.28515625" style="1" customWidth="1"/>
    <col min="5892" max="5892" width="27.7109375" style="1" customWidth="1"/>
    <col min="5893" max="5896" width="5.7109375" style="1" customWidth="1"/>
    <col min="5897" max="5897" width="7.7109375" style="1" customWidth="1"/>
    <col min="5898" max="5898" width="1.42578125" style="1" customWidth="1"/>
    <col min="5899" max="5902" width="6.140625" style="1" customWidth="1"/>
    <col min="5903" max="5903" width="7.85546875" style="1" customWidth="1"/>
    <col min="5904" max="5904" width="34" style="1" customWidth="1"/>
    <col min="5905" max="5906" width="25.42578125" style="1" customWidth="1"/>
    <col min="5907" max="5907" width="51.42578125" style="1" customWidth="1"/>
    <col min="5908" max="6138" width="11.42578125" style="1"/>
    <col min="6139" max="6139" width="17.7109375" style="1" customWidth="1"/>
    <col min="6140" max="6140" width="18.85546875" style="1" customWidth="1"/>
    <col min="6141" max="6141" width="5.42578125" style="1" customWidth="1"/>
    <col min="6142" max="6142" width="25.85546875" style="1" customWidth="1"/>
    <col min="6143" max="6143" width="15.5703125" style="1" customWidth="1"/>
    <col min="6144" max="6144" width="21.7109375" style="1" bestFit="1" customWidth="1"/>
    <col min="6145" max="6145" width="28.5703125" style="1" customWidth="1"/>
    <col min="6146" max="6146" width="16" style="1" customWidth="1"/>
    <col min="6147" max="6147" width="12.28515625" style="1" customWidth="1"/>
    <col min="6148" max="6148" width="27.7109375" style="1" customWidth="1"/>
    <col min="6149" max="6152" width="5.7109375" style="1" customWidth="1"/>
    <col min="6153" max="6153" width="7.7109375" style="1" customWidth="1"/>
    <col min="6154" max="6154" width="1.42578125" style="1" customWidth="1"/>
    <col min="6155" max="6158" width="6.140625" style="1" customWidth="1"/>
    <col min="6159" max="6159" width="7.85546875" style="1" customWidth="1"/>
    <col min="6160" max="6160" width="34" style="1" customWidth="1"/>
    <col min="6161" max="6162" width="25.42578125" style="1" customWidth="1"/>
    <col min="6163" max="6163" width="51.42578125" style="1" customWidth="1"/>
    <col min="6164" max="6394" width="11.42578125" style="1"/>
    <col min="6395" max="6395" width="17.7109375" style="1" customWidth="1"/>
    <col min="6396" max="6396" width="18.85546875" style="1" customWidth="1"/>
    <col min="6397" max="6397" width="5.42578125" style="1" customWidth="1"/>
    <col min="6398" max="6398" width="25.85546875" style="1" customWidth="1"/>
    <col min="6399" max="6399" width="15.5703125" style="1" customWidth="1"/>
    <col min="6400" max="6400" width="21.7109375" style="1" bestFit="1" customWidth="1"/>
    <col min="6401" max="6401" width="28.5703125" style="1" customWidth="1"/>
    <col min="6402" max="6402" width="16" style="1" customWidth="1"/>
    <col min="6403" max="6403" width="12.28515625" style="1" customWidth="1"/>
    <col min="6404" max="6404" width="27.7109375" style="1" customWidth="1"/>
    <col min="6405" max="6408" width="5.7109375" style="1" customWidth="1"/>
    <col min="6409" max="6409" width="7.7109375" style="1" customWidth="1"/>
    <col min="6410" max="6410" width="1.42578125" style="1" customWidth="1"/>
    <col min="6411" max="6414" width="6.140625" style="1" customWidth="1"/>
    <col min="6415" max="6415" width="7.85546875" style="1" customWidth="1"/>
    <col min="6416" max="6416" width="34" style="1" customWidth="1"/>
    <col min="6417" max="6418" width="25.42578125" style="1" customWidth="1"/>
    <col min="6419" max="6419" width="51.42578125" style="1" customWidth="1"/>
    <col min="6420" max="6650" width="11.42578125" style="1"/>
    <col min="6651" max="6651" width="17.7109375" style="1" customWidth="1"/>
    <col min="6652" max="6652" width="18.85546875" style="1" customWidth="1"/>
    <col min="6653" max="6653" width="5.42578125" style="1" customWidth="1"/>
    <col min="6654" max="6654" width="25.85546875" style="1" customWidth="1"/>
    <col min="6655" max="6655" width="15.5703125" style="1" customWidth="1"/>
    <col min="6656" max="6656" width="21.7109375" style="1" bestFit="1" customWidth="1"/>
    <col min="6657" max="6657" width="28.5703125" style="1" customWidth="1"/>
    <col min="6658" max="6658" width="16" style="1" customWidth="1"/>
    <col min="6659" max="6659" width="12.28515625" style="1" customWidth="1"/>
    <col min="6660" max="6660" width="27.7109375" style="1" customWidth="1"/>
    <col min="6661" max="6664" width="5.7109375" style="1" customWidth="1"/>
    <col min="6665" max="6665" width="7.7109375" style="1" customWidth="1"/>
    <col min="6666" max="6666" width="1.42578125" style="1" customWidth="1"/>
    <col min="6667" max="6670" width="6.140625" style="1" customWidth="1"/>
    <col min="6671" max="6671" width="7.85546875" style="1" customWidth="1"/>
    <col min="6672" max="6672" width="34" style="1" customWidth="1"/>
    <col min="6673" max="6674" width="25.42578125" style="1" customWidth="1"/>
    <col min="6675" max="6675" width="51.42578125" style="1" customWidth="1"/>
    <col min="6676" max="6906" width="11.42578125" style="1"/>
    <col min="6907" max="6907" width="17.7109375" style="1" customWidth="1"/>
    <col min="6908" max="6908" width="18.85546875" style="1" customWidth="1"/>
    <col min="6909" max="6909" width="5.42578125" style="1" customWidth="1"/>
    <col min="6910" max="6910" width="25.85546875" style="1" customWidth="1"/>
    <col min="6911" max="6911" width="15.5703125" style="1" customWidth="1"/>
    <col min="6912" max="6912" width="21.7109375" style="1" bestFit="1" customWidth="1"/>
    <col min="6913" max="6913" width="28.5703125" style="1" customWidth="1"/>
    <col min="6914" max="6914" width="16" style="1" customWidth="1"/>
    <col min="6915" max="6915" width="12.28515625" style="1" customWidth="1"/>
    <col min="6916" max="6916" width="27.7109375" style="1" customWidth="1"/>
    <col min="6917" max="6920" width="5.7109375" style="1" customWidth="1"/>
    <col min="6921" max="6921" width="7.7109375" style="1" customWidth="1"/>
    <col min="6922" max="6922" width="1.42578125" style="1" customWidth="1"/>
    <col min="6923" max="6926" width="6.140625" style="1" customWidth="1"/>
    <col min="6927" max="6927" width="7.85546875" style="1" customWidth="1"/>
    <col min="6928" max="6928" width="34" style="1" customWidth="1"/>
    <col min="6929" max="6930" width="25.42578125" style="1" customWidth="1"/>
    <col min="6931" max="6931" width="51.42578125" style="1" customWidth="1"/>
    <col min="6932" max="7162" width="11.42578125" style="1"/>
    <col min="7163" max="7163" width="17.7109375" style="1" customWidth="1"/>
    <col min="7164" max="7164" width="18.85546875" style="1" customWidth="1"/>
    <col min="7165" max="7165" width="5.42578125" style="1" customWidth="1"/>
    <col min="7166" max="7166" width="25.85546875" style="1" customWidth="1"/>
    <col min="7167" max="7167" width="15.5703125" style="1" customWidth="1"/>
    <col min="7168" max="7168" width="21.7109375" style="1" bestFit="1" customWidth="1"/>
    <col min="7169" max="7169" width="28.5703125" style="1" customWidth="1"/>
    <col min="7170" max="7170" width="16" style="1" customWidth="1"/>
    <col min="7171" max="7171" width="12.28515625" style="1" customWidth="1"/>
    <col min="7172" max="7172" width="27.7109375" style="1" customWidth="1"/>
    <col min="7173" max="7176" width="5.7109375" style="1" customWidth="1"/>
    <col min="7177" max="7177" width="7.7109375" style="1" customWidth="1"/>
    <col min="7178" max="7178" width="1.42578125" style="1" customWidth="1"/>
    <col min="7179" max="7182" width="6.140625" style="1" customWidth="1"/>
    <col min="7183" max="7183" width="7.85546875" style="1" customWidth="1"/>
    <col min="7184" max="7184" width="34" style="1" customWidth="1"/>
    <col min="7185" max="7186" width="25.42578125" style="1" customWidth="1"/>
    <col min="7187" max="7187" width="51.42578125" style="1" customWidth="1"/>
    <col min="7188" max="7418" width="11.42578125" style="1"/>
    <col min="7419" max="7419" width="17.7109375" style="1" customWidth="1"/>
    <col min="7420" max="7420" width="18.85546875" style="1" customWidth="1"/>
    <col min="7421" max="7421" width="5.42578125" style="1" customWidth="1"/>
    <col min="7422" max="7422" width="25.85546875" style="1" customWidth="1"/>
    <col min="7423" max="7423" width="15.5703125" style="1" customWidth="1"/>
    <col min="7424" max="7424" width="21.7109375" style="1" bestFit="1" customWidth="1"/>
    <col min="7425" max="7425" width="28.5703125" style="1" customWidth="1"/>
    <col min="7426" max="7426" width="16" style="1" customWidth="1"/>
    <col min="7427" max="7427" width="12.28515625" style="1" customWidth="1"/>
    <col min="7428" max="7428" width="27.7109375" style="1" customWidth="1"/>
    <col min="7429" max="7432" width="5.7109375" style="1" customWidth="1"/>
    <col min="7433" max="7433" width="7.7109375" style="1" customWidth="1"/>
    <col min="7434" max="7434" width="1.42578125" style="1" customWidth="1"/>
    <col min="7435" max="7438" width="6.140625" style="1" customWidth="1"/>
    <col min="7439" max="7439" width="7.85546875" style="1" customWidth="1"/>
    <col min="7440" max="7440" width="34" style="1" customWidth="1"/>
    <col min="7441" max="7442" width="25.42578125" style="1" customWidth="1"/>
    <col min="7443" max="7443" width="51.42578125" style="1" customWidth="1"/>
    <col min="7444" max="7674" width="11.42578125" style="1"/>
    <col min="7675" max="7675" width="17.7109375" style="1" customWidth="1"/>
    <col min="7676" max="7676" width="18.85546875" style="1" customWidth="1"/>
    <col min="7677" max="7677" width="5.42578125" style="1" customWidth="1"/>
    <col min="7678" max="7678" width="25.85546875" style="1" customWidth="1"/>
    <col min="7679" max="7679" width="15.5703125" style="1" customWidth="1"/>
    <col min="7680" max="7680" width="21.7109375" style="1" bestFit="1" customWidth="1"/>
    <col min="7681" max="7681" width="28.5703125" style="1" customWidth="1"/>
    <col min="7682" max="7682" width="16" style="1" customWidth="1"/>
    <col min="7683" max="7683" width="12.28515625" style="1" customWidth="1"/>
    <col min="7684" max="7684" width="27.7109375" style="1" customWidth="1"/>
    <col min="7685" max="7688" width="5.7109375" style="1" customWidth="1"/>
    <col min="7689" max="7689" width="7.7109375" style="1" customWidth="1"/>
    <col min="7690" max="7690" width="1.42578125" style="1" customWidth="1"/>
    <col min="7691" max="7694" width="6.140625" style="1" customWidth="1"/>
    <col min="7695" max="7695" width="7.85546875" style="1" customWidth="1"/>
    <col min="7696" max="7696" width="34" style="1" customWidth="1"/>
    <col min="7697" max="7698" width="25.42578125" style="1" customWidth="1"/>
    <col min="7699" max="7699" width="51.42578125" style="1" customWidth="1"/>
    <col min="7700" max="7930" width="11.42578125" style="1"/>
    <col min="7931" max="7931" width="17.7109375" style="1" customWidth="1"/>
    <col min="7932" max="7932" width="18.85546875" style="1" customWidth="1"/>
    <col min="7933" max="7933" width="5.42578125" style="1" customWidth="1"/>
    <col min="7934" max="7934" width="25.85546875" style="1" customWidth="1"/>
    <col min="7935" max="7935" width="15.5703125" style="1" customWidth="1"/>
    <col min="7936" max="7936" width="21.7109375" style="1" bestFit="1" customWidth="1"/>
    <col min="7937" max="7937" width="28.5703125" style="1" customWidth="1"/>
    <col min="7938" max="7938" width="16" style="1" customWidth="1"/>
    <col min="7939" max="7939" width="12.28515625" style="1" customWidth="1"/>
    <col min="7940" max="7940" width="27.7109375" style="1" customWidth="1"/>
    <col min="7941" max="7944" width="5.7109375" style="1" customWidth="1"/>
    <col min="7945" max="7945" width="7.7109375" style="1" customWidth="1"/>
    <col min="7946" max="7946" width="1.42578125" style="1" customWidth="1"/>
    <col min="7947" max="7950" width="6.140625" style="1" customWidth="1"/>
    <col min="7951" max="7951" width="7.85546875" style="1" customWidth="1"/>
    <col min="7952" max="7952" width="34" style="1" customWidth="1"/>
    <col min="7953" max="7954" width="25.42578125" style="1" customWidth="1"/>
    <col min="7955" max="7955" width="51.42578125" style="1" customWidth="1"/>
    <col min="7956" max="8186" width="11.42578125" style="1"/>
    <col min="8187" max="8187" width="17.7109375" style="1" customWidth="1"/>
    <col min="8188" max="8188" width="18.85546875" style="1" customWidth="1"/>
    <col min="8189" max="8189" width="5.42578125" style="1" customWidth="1"/>
    <col min="8190" max="8190" width="25.85546875" style="1" customWidth="1"/>
    <col min="8191" max="8191" width="15.5703125" style="1" customWidth="1"/>
    <col min="8192" max="8192" width="21.7109375" style="1" bestFit="1" customWidth="1"/>
    <col min="8193" max="8193" width="28.5703125" style="1" customWidth="1"/>
    <col min="8194" max="8194" width="16" style="1" customWidth="1"/>
    <col min="8195" max="8195" width="12.28515625" style="1" customWidth="1"/>
    <col min="8196" max="8196" width="27.7109375" style="1" customWidth="1"/>
    <col min="8197" max="8200" width="5.7109375" style="1" customWidth="1"/>
    <col min="8201" max="8201" width="7.7109375" style="1" customWidth="1"/>
    <col min="8202" max="8202" width="1.42578125" style="1" customWidth="1"/>
    <col min="8203" max="8206" width="6.140625" style="1" customWidth="1"/>
    <col min="8207" max="8207" width="7.85546875" style="1" customWidth="1"/>
    <col min="8208" max="8208" width="34" style="1" customWidth="1"/>
    <col min="8209" max="8210" width="25.42578125" style="1" customWidth="1"/>
    <col min="8211" max="8211" width="51.42578125" style="1" customWidth="1"/>
    <col min="8212" max="8442" width="11.42578125" style="1"/>
    <col min="8443" max="8443" width="17.7109375" style="1" customWidth="1"/>
    <col min="8444" max="8444" width="18.85546875" style="1" customWidth="1"/>
    <col min="8445" max="8445" width="5.42578125" style="1" customWidth="1"/>
    <col min="8446" max="8446" width="25.85546875" style="1" customWidth="1"/>
    <col min="8447" max="8447" width="15.5703125" style="1" customWidth="1"/>
    <col min="8448" max="8448" width="21.7109375" style="1" bestFit="1" customWidth="1"/>
    <col min="8449" max="8449" width="28.5703125" style="1" customWidth="1"/>
    <col min="8450" max="8450" width="16" style="1" customWidth="1"/>
    <col min="8451" max="8451" width="12.28515625" style="1" customWidth="1"/>
    <col min="8452" max="8452" width="27.7109375" style="1" customWidth="1"/>
    <col min="8453" max="8456" width="5.7109375" style="1" customWidth="1"/>
    <col min="8457" max="8457" width="7.7109375" style="1" customWidth="1"/>
    <col min="8458" max="8458" width="1.42578125" style="1" customWidth="1"/>
    <col min="8459" max="8462" width="6.140625" style="1" customWidth="1"/>
    <col min="8463" max="8463" width="7.85546875" style="1" customWidth="1"/>
    <col min="8464" max="8464" width="34" style="1" customWidth="1"/>
    <col min="8465" max="8466" width="25.42578125" style="1" customWidth="1"/>
    <col min="8467" max="8467" width="51.42578125" style="1" customWidth="1"/>
    <col min="8468" max="8698" width="11.42578125" style="1"/>
    <col min="8699" max="8699" width="17.7109375" style="1" customWidth="1"/>
    <col min="8700" max="8700" width="18.85546875" style="1" customWidth="1"/>
    <col min="8701" max="8701" width="5.42578125" style="1" customWidth="1"/>
    <col min="8702" max="8702" width="25.85546875" style="1" customWidth="1"/>
    <col min="8703" max="8703" width="15.5703125" style="1" customWidth="1"/>
    <col min="8704" max="8704" width="21.7109375" style="1" bestFit="1" customWidth="1"/>
    <col min="8705" max="8705" width="28.5703125" style="1" customWidth="1"/>
    <col min="8706" max="8706" width="16" style="1" customWidth="1"/>
    <col min="8707" max="8707" width="12.28515625" style="1" customWidth="1"/>
    <col min="8708" max="8708" width="27.7109375" style="1" customWidth="1"/>
    <col min="8709" max="8712" width="5.7109375" style="1" customWidth="1"/>
    <col min="8713" max="8713" width="7.7109375" style="1" customWidth="1"/>
    <col min="8714" max="8714" width="1.42578125" style="1" customWidth="1"/>
    <col min="8715" max="8718" width="6.140625" style="1" customWidth="1"/>
    <col min="8719" max="8719" width="7.85546875" style="1" customWidth="1"/>
    <col min="8720" max="8720" width="34" style="1" customWidth="1"/>
    <col min="8721" max="8722" width="25.42578125" style="1" customWidth="1"/>
    <col min="8723" max="8723" width="51.42578125" style="1" customWidth="1"/>
    <col min="8724" max="8954" width="11.42578125" style="1"/>
    <col min="8955" max="8955" width="17.7109375" style="1" customWidth="1"/>
    <col min="8956" max="8956" width="18.85546875" style="1" customWidth="1"/>
    <col min="8957" max="8957" width="5.42578125" style="1" customWidth="1"/>
    <col min="8958" max="8958" width="25.85546875" style="1" customWidth="1"/>
    <col min="8959" max="8959" width="15.5703125" style="1" customWidth="1"/>
    <col min="8960" max="8960" width="21.7109375" style="1" bestFit="1" customWidth="1"/>
    <col min="8961" max="8961" width="28.5703125" style="1" customWidth="1"/>
    <col min="8962" max="8962" width="16" style="1" customWidth="1"/>
    <col min="8963" max="8963" width="12.28515625" style="1" customWidth="1"/>
    <col min="8964" max="8964" width="27.7109375" style="1" customWidth="1"/>
    <col min="8965" max="8968" width="5.7109375" style="1" customWidth="1"/>
    <col min="8969" max="8969" width="7.7109375" style="1" customWidth="1"/>
    <col min="8970" max="8970" width="1.42578125" style="1" customWidth="1"/>
    <col min="8971" max="8974" width="6.140625" style="1" customWidth="1"/>
    <col min="8975" max="8975" width="7.85546875" style="1" customWidth="1"/>
    <col min="8976" max="8976" width="34" style="1" customWidth="1"/>
    <col min="8977" max="8978" width="25.42578125" style="1" customWidth="1"/>
    <col min="8979" max="8979" width="51.42578125" style="1" customWidth="1"/>
    <col min="8980" max="9210" width="11.42578125" style="1"/>
    <col min="9211" max="9211" width="17.7109375" style="1" customWidth="1"/>
    <col min="9212" max="9212" width="18.85546875" style="1" customWidth="1"/>
    <col min="9213" max="9213" width="5.42578125" style="1" customWidth="1"/>
    <col min="9214" max="9214" width="25.85546875" style="1" customWidth="1"/>
    <col min="9215" max="9215" width="15.5703125" style="1" customWidth="1"/>
    <col min="9216" max="9216" width="21.7109375" style="1" bestFit="1" customWidth="1"/>
    <col min="9217" max="9217" width="28.5703125" style="1" customWidth="1"/>
    <col min="9218" max="9218" width="16" style="1" customWidth="1"/>
    <col min="9219" max="9219" width="12.28515625" style="1" customWidth="1"/>
    <col min="9220" max="9220" width="27.7109375" style="1" customWidth="1"/>
    <col min="9221" max="9224" width="5.7109375" style="1" customWidth="1"/>
    <col min="9225" max="9225" width="7.7109375" style="1" customWidth="1"/>
    <col min="9226" max="9226" width="1.42578125" style="1" customWidth="1"/>
    <col min="9227" max="9230" width="6.140625" style="1" customWidth="1"/>
    <col min="9231" max="9231" width="7.85546875" style="1" customWidth="1"/>
    <col min="9232" max="9232" width="34" style="1" customWidth="1"/>
    <col min="9233" max="9234" width="25.42578125" style="1" customWidth="1"/>
    <col min="9235" max="9235" width="51.42578125" style="1" customWidth="1"/>
    <col min="9236" max="9466" width="11.42578125" style="1"/>
    <col min="9467" max="9467" width="17.7109375" style="1" customWidth="1"/>
    <col min="9468" max="9468" width="18.85546875" style="1" customWidth="1"/>
    <col min="9469" max="9469" width="5.42578125" style="1" customWidth="1"/>
    <col min="9470" max="9470" width="25.85546875" style="1" customWidth="1"/>
    <col min="9471" max="9471" width="15.5703125" style="1" customWidth="1"/>
    <col min="9472" max="9472" width="21.7109375" style="1" bestFit="1" customWidth="1"/>
    <col min="9473" max="9473" width="28.5703125" style="1" customWidth="1"/>
    <col min="9474" max="9474" width="16" style="1" customWidth="1"/>
    <col min="9475" max="9475" width="12.28515625" style="1" customWidth="1"/>
    <col min="9476" max="9476" width="27.7109375" style="1" customWidth="1"/>
    <col min="9477" max="9480" width="5.7109375" style="1" customWidth="1"/>
    <col min="9481" max="9481" width="7.7109375" style="1" customWidth="1"/>
    <col min="9482" max="9482" width="1.42578125" style="1" customWidth="1"/>
    <col min="9483" max="9486" width="6.140625" style="1" customWidth="1"/>
    <col min="9487" max="9487" width="7.85546875" style="1" customWidth="1"/>
    <col min="9488" max="9488" width="34" style="1" customWidth="1"/>
    <col min="9489" max="9490" width="25.42578125" style="1" customWidth="1"/>
    <col min="9491" max="9491" width="51.42578125" style="1" customWidth="1"/>
    <col min="9492" max="9722" width="11.42578125" style="1"/>
    <col min="9723" max="9723" width="17.7109375" style="1" customWidth="1"/>
    <col min="9724" max="9724" width="18.85546875" style="1" customWidth="1"/>
    <col min="9725" max="9725" width="5.42578125" style="1" customWidth="1"/>
    <col min="9726" max="9726" width="25.85546875" style="1" customWidth="1"/>
    <col min="9727" max="9727" width="15.5703125" style="1" customWidth="1"/>
    <col min="9728" max="9728" width="21.7109375" style="1" bestFit="1" customWidth="1"/>
    <col min="9729" max="9729" width="28.5703125" style="1" customWidth="1"/>
    <col min="9730" max="9730" width="16" style="1" customWidth="1"/>
    <col min="9731" max="9731" width="12.28515625" style="1" customWidth="1"/>
    <col min="9732" max="9732" width="27.7109375" style="1" customWidth="1"/>
    <col min="9733" max="9736" width="5.7109375" style="1" customWidth="1"/>
    <col min="9737" max="9737" width="7.7109375" style="1" customWidth="1"/>
    <col min="9738" max="9738" width="1.42578125" style="1" customWidth="1"/>
    <col min="9739" max="9742" width="6.140625" style="1" customWidth="1"/>
    <col min="9743" max="9743" width="7.85546875" style="1" customWidth="1"/>
    <col min="9744" max="9744" width="34" style="1" customWidth="1"/>
    <col min="9745" max="9746" width="25.42578125" style="1" customWidth="1"/>
    <col min="9747" max="9747" width="51.42578125" style="1" customWidth="1"/>
    <col min="9748" max="9978" width="11.42578125" style="1"/>
    <col min="9979" max="9979" width="17.7109375" style="1" customWidth="1"/>
    <col min="9980" max="9980" width="18.85546875" style="1" customWidth="1"/>
    <col min="9981" max="9981" width="5.42578125" style="1" customWidth="1"/>
    <col min="9982" max="9982" width="25.85546875" style="1" customWidth="1"/>
    <col min="9983" max="9983" width="15.5703125" style="1" customWidth="1"/>
    <col min="9984" max="9984" width="21.7109375" style="1" bestFit="1" customWidth="1"/>
    <col min="9985" max="9985" width="28.5703125" style="1" customWidth="1"/>
    <col min="9986" max="9986" width="16" style="1" customWidth="1"/>
    <col min="9987" max="9987" width="12.28515625" style="1" customWidth="1"/>
    <col min="9988" max="9988" width="27.7109375" style="1" customWidth="1"/>
    <col min="9989" max="9992" width="5.7109375" style="1" customWidth="1"/>
    <col min="9993" max="9993" width="7.7109375" style="1" customWidth="1"/>
    <col min="9994" max="9994" width="1.42578125" style="1" customWidth="1"/>
    <col min="9995" max="9998" width="6.140625" style="1" customWidth="1"/>
    <col min="9999" max="9999" width="7.85546875" style="1" customWidth="1"/>
    <col min="10000" max="10000" width="34" style="1" customWidth="1"/>
    <col min="10001" max="10002" width="25.42578125" style="1" customWidth="1"/>
    <col min="10003" max="10003" width="51.42578125" style="1" customWidth="1"/>
    <col min="10004" max="10234" width="11.42578125" style="1"/>
    <col min="10235" max="10235" width="17.7109375" style="1" customWidth="1"/>
    <col min="10236" max="10236" width="18.85546875" style="1" customWidth="1"/>
    <col min="10237" max="10237" width="5.42578125" style="1" customWidth="1"/>
    <col min="10238" max="10238" width="25.85546875" style="1" customWidth="1"/>
    <col min="10239" max="10239" width="15.5703125" style="1" customWidth="1"/>
    <col min="10240" max="10240" width="21.7109375" style="1" bestFit="1" customWidth="1"/>
    <col min="10241" max="10241" width="28.5703125" style="1" customWidth="1"/>
    <col min="10242" max="10242" width="16" style="1" customWidth="1"/>
    <col min="10243" max="10243" width="12.28515625" style="1" customWidth="1"/>
    <col min="10244" max="10244" width="27.7109375" style="1" customWidth="1"/>
    <col min="10245" max="10248" width="5.7109375" style="1" customWidth="1"/>
    <col min="10249" max="10249" width="7.7109375" style="1" customWidth="1"/>
    <col min="10250" max="10250" width="1.42578125" style="1" customWidth="1"/>
    <col min="10251" max="10254" width="6.140625" style="1" customWidth="1"/>
    <col min="10255" max="10255" width="7.85546875" style="1" customWidth="1"/>
    <col min="10256" max="10256" width="34" style="1" customWidth="1"/>
    <col min="10257" max="10258" width="25.42578125" style="1" customWidth="1"/>
    <col min="10259" max="10259" width="51.42578125" style="1" customWidth="1"/>
    <col min="10260" max="10490" width="11.42578125" style="1"/>
    <col min="10491" max="10491" width="17.7109375" style="1" customWidth="1"/>
    <col min="10492" max="10492" width="18.85546875" style="1" customWidth="1"/>
    <col min="10493" max="10493" width="5.42578125" style="1" customWidth="1"/>
    <col min="10494" max="10494" width="25.85546875" style="1" customWidth="1"/>
    <col min="10495" max="10495" width="15.5703125" style="1" customWidth="1"/>
    <col min="10496" max="10496" width="21.7109375" style="1" bestFit="1" customWidth="1"/>
    <col min="10497" max="10497" width="28.5703125" style="1" customWidth="1"/>
    <col min="10498" max="10498" width="16" style="1" customWidth="1"/>
    <col min="10499" max="10499" width="12.28515625" style="1" customWidth="1"/>
    <col min="10500" max="10500" width="27.7109375" style="1" customWidth="1"/>
    <col min="10501" max="10504" width="5.7109375" style="1" customWidth="1"/>
    <col min="10505" max="10505" width="7.7109375" style="1" customWidth="1"/>
    <col min="10506" max="10506" width="1.42578125" style="1" customWidth="1"/>
    <col min="10507" max="10510" width="6.140625" style="1" customWidth="1"/>
    <col min="10511" max="10511" width="7.85546875" style="1" customWidth="1"/>
    <col min="10512" max="10512" width="34" style="1" customWidth="1"/>
    <col min="10513" max="10514" width="25.42578125" style="1" customWidth="1"/>
    <col min="10515" max="10515" width="51.42578125" style="1" customWidth="1"/>
    <col min="10516" max="10746" width="11.42578125" style="1"/>
    <col min="10747" max="10747" width="17.7109375" style="1" customWidth="1"/>
    <col min="10748" max="10748" width="18.85546875" style="1" customWidth="1"/>
    <col min="10749" max="10749" width="5.42578125" style="1" customWidth="1"/>
    <col min="10750" max="10750" width="25.85546875" style="1" customWidth="1"/>
    <col min="10751" max="10751" width="15.5703125" style="1" customWidth="1"/>
    <col min="10752" max="10752" width="21.7109375" style="1" bestFit="1" customWidth="1"/>
    <col min="10753" max="10753" width="28.5703125" style="1" customWidth="1"/>
    <col min="10754" max="10754" width="16" style="1" customWidth="1"/>
    <col min="10755" max="10755" width="12.28515625" style="1" customWidth="1"/>
    <col min="10756" max="10756" width="27.7109375" style="1" customWidth="1"/>
    <col min="10757" max="10760" width="5.7109375" style="1" customWidth="1"/>
    <col min="10761" max="10761" width="7.7109375" style="1" customWidth="1"/>
    <col min="10762" max="10762" width="1.42578125" style="1" customWidth="1"/>
    <col min="10763" max="10766" width="6.140625" style="1" customWidth="1"/>
    <col min="10767" max="10767" width="7.85546875" style="1" customWidth="1"/>
    <col min="10768" max="10768" width="34" style="1" customWidth="1"/>
    <col min="10769" max="10770" width="25.42578125" style="1" customWidth="1"/>
    <col min="10771" max="10771" width="51.42578125" style="1" customWidth="1"/>
    <col min="10772" max="11002" width="11.42578125" style="1"/>
    <col min="11003" max="11003" width="17.7109375" style="1" customWidth="1"/>
    <col min="11004" max="11004" width="18.85546875" style="1" customWidth="1"/>
    <col min="11005" max="11005" width="5.42578125" style="1" customWidth="1"/>
    <col min="11006" max="11006" width="25.85546875" style="1" customWidth="1"/>
    <col min="11007" max="11007" width="15.5703125" style="1" customWidth="1"/>
    <col min="11008" max="11008" width="21.7109375" style="1" bestFit="1" customWidth="1"/>
    <col min="11009" max="11009" width="28.5703125" style="1" customWidth="1"/>
    <col min="11010" max="11010" width="16" style="1" customWidth="1"/>
    <col min="11011" max="11011" width="12.28515625" style="1" customWidth="1"/>
    <col min="11012" max="11012" width="27.7109375" style="1" customWidth="1"/>
    <col min="11013" max="11016" width="5.7109375" style="1" customWidth="1"/>
    <col min="11017" max="11017" width="7.7109375" style="1" customWidth="1"/>
    <col min="11018" max="11018" width="1.42578125" style="1" customWidth="1"/>
    <col min="11019" max="11022" width="6.140625" style="1" customWidth="1"/>
    <col min="11023" max="11023" width="7.85546875" style="1" customWidth="1"/>
    <col min="11024" max="11024" width="34" style="1" customWidth="1"/>
    <col min="11025" max="11026" width="25.42578125" style="1" customWidth="1"/>
    <col min="11027" max="11027" width="51.42578125" style="1" customWidth="1"/>
    <col min="11028" max="11258" width="11.42578125" style="1"/>
    <col min="11259" max="11259" width="17.7109375" style="1" customWidth="1"/>
    <col min="11260" max="11260" width="18.85546875" style="1" customWidth="1"/>
    <col min="11261" max="11261" width="5.42578125" style="1" customWidth="1"/>
    <col min="11262" max="11262" width="25.85546875" style="1" customWidth="1"/>
    <col min="11263" max="11263" width="15.5703125" style="1" customWidth="1"/>
    <col min="11264" max="11264" width="21.7109375" style="1" bestFit="1" customWidth="1"/>
    <col min="11265" max="11265" width="28.5703125" style="1" customWidth="1"/>
    <col min="11266" max="11266" width="16" style="1" customWidth="1"/>
    <col min="11267" max="11267" width="12.28515625" style="1" customWidth="1"/>
    <col min="11268" max="11268" width="27.7109375" style="1" customWidth="1"/>
    <col min="11269" max="11272" width="5.7109375" style="1" customWidth="1"/>
    <col min="11273" max="11273" width="7.7109375" style="1" customWidth="1"/>
    <col min="11274" max="11274" width="1.42578125" style="1" customWidth="1"/>
    <col min="11275" max="11278" width="6.140625" style="1" customWidth="1"/>
    <col min="11279" max="11279" width="7.85546875" style="1" customWidth="1"/>
    <col min="11280" max="11280" width="34" style="1" customWidth="1"/>
    <col min="11281" max="11282" width="25.42578125" style="1" customWidth="1"/>
    <col min="11283" max="11283" width="51.42578125" style="1" customWidth="1"/>
    <col min="11284" max="11514" width="11.42578125" style="1"/>
    <col min="11515" max="11515" width="17.7109375" style="1" customWidth="1"/>
    <col min="11516" max="11516" width="18.85546875" style="1" customWidth="1"/>
    <col min="11517" max="11517" width="5.42578125" style="1" customWidth="1"/>
    <col min="11518" max="11518" width="25.85546875" style="1" customWidth="1"/>
    <col min="11519" max="11519" width="15.5703125" style="1" customWidth="1"/>
    <col min="11520" max="11520" width="21.7109375" style="1" bestFit="1" customWidth="1"/>
    <col min="11521" max="11521" width="28.5703125" style="1" customWidth="1"/>
    <col min="11522" max="11522" width="16" style="1" customWidth="1"/>
    <col min="11523" max="11523" width="12.28515625" style="1" customWidth="1"/>
    <col min="11524" max="11524" width="27.7109375" style="1" customWidth="1"/>
    <col min="11525" max="11528" width="5.7109375" style="1" customWidth="1"/>
    <col min="11529" max="11529" width="7.7109375" style="1" customWidth="1"/>
    <col min="11530" max="11530" width="1.42578125" style="1" customWidth="1"/>
    <col min="11531" max="11534" width="6.140625" style="1" customWidth="1"/>
    <col min="11535" max="11535" width="7.85546875" style="1" customWidth="1"/>
    <col min="11536" max="11536" width="34" style="1" customWidth="1"/>
    <col min="11537" max="11538" width="25.42578125" style="1" customWidth="1"/>
    <col min="11539" max="11539" width="51.42578125" style="1" customWidth="1"/>
    <col min="11540" max="11770" width="11.42578125" style="1"/>
    <col min="11771" max="11771" width="17.7109375" style="1" customWidth="1"/>
    <col min="11772" max="11772" width="18.85546875" style="1" customWidth="1"/>
    <col min="11773" max="11773" width="5.42578125" style="1" customWidth="1"/>
    <col min="11774" max="11774" width="25.85546875" style="1" customWidth="1"/>
    <col min="11775" max="11775" width="15.5703125" style="1" customWidth="1"/>
    <col min="11776" max="11776" width="21.7109375" style="1" bestFit="1" customWidth="1"/>
    <col min="11777" max="11777" width="28.5703125" style="1" customWidth="1"/>
    <col min="11778" max="11778" width="16" style="1" customWidth="1"/>
    <col min="11779" max="11779" width="12.28515625" style="1" customWidth="1"/>
    <col min="11780" max="11780" width="27.7109375" style="1" customWidth="1"/>
    <col min="11781" max="11784" width="5.7109375" style="1" customWidth="1"/>
    <col min="11785" max="11785" width="7.7109375" style="1" customWidth="1"/>
    <col min="11786" max="11786" width="1.42578125" style="1" customWidth="1"/>
    <col min="11787" max="11790" width="6.140625" style="1" customWidth="1"/>
    <col min="11791" max="11791" width="7.85546875" style="1" customWidth="1"/>
    <col min="11792" max="11792" width="34" style="1" customWidth="1"/>
    <col min="11793" max="11794" width="25.42578125" style="1" customWidth="1"/>
    <col min="11795" max="11795" width="51.42578125" style="1" customWidth="1"/>
    <col min="11796" max="12026" width="11.42578125" style="1"/>
    <col min="12027" max="12027" width="17.7109375" style="1" customWidth="1"/>
    <col min="12028" max="12028" width="18.85546875" style="1" customWidth="1"/>
    <col min="12029" max="12029" width="5.42578125" style="1" customWidth="1"/>
    <col min="12030" max="12030" width="25.85546875" style="1" customWidth="1"/>
    <col min="12031" max="12031" width="15.5703125" style="1" customWidth="1"/>
    <col min="12032" max="12032" width="21.7109375" style="1" bestFit="1" customWidth="1"/>
    <col min="12033" max="12033" width="28.5703125" style="1" customWidth="1"/>
    <col min="12034" max="12034" width="16" style="1" customWidth="1"/>
    <col min="12035" max="12035" width="12.28515625" style="1" customWidth="1"/>
    <col min="12036" max="12036" width="27.7109375" style="1" customWidth="1"/>
    <col min="12037" max="12040" width="5.7109375" style="1" customWidth="1"/>
    <col min="12041" max="12041" width="7.7109375" style="1" customWidth="1"/>
    <col min="12042" max="12042" width="1.42578125" style="1" customWidth="1"/>
    <col min="12043" max="12046" width="6.140625" style="1" customWidth="1"/>
    <col min="12047" max="12047" width="7.85546875" style="1" customWidth="1"/>
    <col min="12048" max="12048" width="34" style="1" customWidth="1"/>
    <col min="12049" max="12050" width="25.42578125" style="1" customWidth="1"/>
    <col min="12051" max="12051" width="51.42578125" style="1" customWidth="1"/>
    <col min="12052" max="12282" width="11.42578125" style="1"/>
    <col min="12283" max="12283" width="17.7109375" style="1" customWidth="1"/>
    <col min="12284" max="12284" width="18.85546875" style="1" customWidth="1"/>
    <col min="12285" max="12285" width="5.42578125" style="1" customWidth="1"/>
    <col min="12286" max="12286" width="25.85546875" style="1" customWidth="1"/>
    <col min="12287" max="12287" width="15.5703125" style="1" customWidth="1"/>
    <col min="12288" max="12288" width="21.7109375" style="1" bestFit="1" customWidth="1"/>
    <col min="12289" max="12289" width="28.5703125" style="1" customWidth="1"/>
    <col min="12290" max="12290" width="16" style="1" customWidth="1"/>
    <col min="12291" max="12291" width="12.28515625" style="1" customWidth="1"/>
    <col min="12292" max="12292" width="27.7109375" style="1" customWidth="1"/>
    <col min="12293" max="12296" width="5.7109375" style="1" customWidth="1"/>
    <col min="12297" max="12297" width="7.7109375" style="1" customWidth="1"/>
    <col min="12298" max="12298" width="1.42578125" style="1" customWidth="1"/>
    <col min="12299" max="12302" width="6.140625" style="1" customWidth="1"/>
    <col min="12303" max="12303" width="7.85546875" style="1" customWidth="1"/>
    <col min="12304" max="12304" width="34" style="1" customWidth="1"/>
    <col min="12305" max="12306" width="25.42578125" style="1" customWidth="1"/>
    <col min="12307" max="12307" width="51.42578125" style="1" customWidth="1"/>
    <col min="12308" max="12538" width="11.42578125" style="1"/>
    <col min="12539" max="12539" width="17.7109375" style="1" customWidth="1"/>
    <col min="12540" max="12540" width="18.85546875" style="1" customWidth="1"/>
    <col min="12541" max="12541" width="5.42578125" style="1" customWidth="1"/>
    <col min="12542" max="12542" width="25.85546875" style="1" customWidth="1"/>
    <col min="12543" max="12543" width="15.5703125" style="1" customWidth="1"/>
    <col min="12544" max="12544" width="21.7109375" style="1" bestFit="1" customWidth="1"/>
    <col min="12545" max="12545" width="28.5703125" style="1" customWidth="1"/>
    <col min="12546" max="12546" width="16" style="1" customWidth="1"/>
    <col min="12547" max="12547" width="12.28515625" style="1" customWidth="1"/>
    <col min="12548" max="12548" width="27.7109375" style="1" customWidth="1"/>
    <col min="12549" max="12552" width="5.7109375" style="1" customWidth="1"/>
    <col min="12553" max="12553" width="7.7109375" style="1" customWidth="1"/>
    <col min="12554" max="12554" width="1.42578125" style="1" customWidth="1"/>
    <col min="12555" max="12558" width="6.140625" style="1" customWidth="1"/>
    <col min="12559" max="12559" width="7.85546875" style="1" customWidth="1"/>
    <col min="12560" max="12560" width="34" style="1" customWidth="1"/>
    <col min="12561" max="12562" width="25.42578125" style="1" customWidth="1"/>
    <col min="12563" max="12563" width="51.42578125" style="1" customWidth="1"/>
    <col min="12564" max="12794" width="11.42578125" style="1"/>
    <col min="12795" max="12795" width="17.7109375" style="1" customWidth="1"/>
    <col min="12796" max="12796" width="18.85546875" style="1" customWidth="1"/>
    <col min="12797" max="12797" width="5.42578125" style="1" customWidth="1"/>
    <col min="12798" max="12798" width="25.85546875" style="1" customWidth="1"/>
    <col min="12799" max="12799" width="15.5703125" style="1" customWidth="1"/>
    <col min="12800" max="12800" width="21.7109375" style="1" bestFit="1" customWidth="1"/>
    <col min="12801" max="12801" width="28.5703125" style="1" customWidth="1"/>
    <col min="12802" max="12802" width="16" style="1" customWidth="1"/>
    <col min="12803" max="12803" width="12.28515625" style="1" customWidth="1"/>
    <col min="12804" max="12804" width="27.7109375" style="1" customWidth="1"/>
    <col min="12805" max="12808" width="5.7109375" style="1" customWidth="1"/>
    <col min="12809" max="12809" width="7.7109375" style="1" customWidth="1"/>
    <col min="12810" max="12810" width="1.42578125" style="1" customWidth="1"/>
    <col min="12811" max="12814" width="6.140625" style="1" customWidth="1"/>
    <col min="12815" max="12815" width="7.85546875" style="1" customWidth="1"/>
    <col min="12816" max="12816" width="34" style="1" customWidth="1"/>
    <col min="12817" max="12818" width="25.42578125" style="1" customWidth="1"/>
    <col min="12819" max="12819" width="51.42578125" style="1" customWidth="1"/>
    <col min="12820" max="13050" width="11.42578125" style="1"/>
    <col min="13051" max="13051" width="17.7109375" style="1" customWidth="1"/>
    <col min="13052" max="13052" width="18.85546875" style="1" customWidth="1"/>
    <col min="13053" max="13053" width="5.42578125" style="1" customWidth="1"/>
    <col min="13054" max="13054" width="25.85546875" style="1" customWidth="1"/>
    <col min="13055" max="13055" width="15.5703125" style="1" customWidth="1"/>
    <col min="13056" max="13056" width="21.7109375" style="1" bestFit="1" customWidth="1"/>
    <col min="13057" max="13057" width="28.5703125" style="1" customWidth="1"/>
    <col min="13058" max="13058" width="16" style="1" customWidth="1"/>
    <col min="13059" max="13059" width="12.28515625" style="1" customWidth="1"/>
    <col min="13060" max="13060" width="27.7109375" style="1" customWidth="1"/>
    <col min="13061" max="13064" width="5.7109375" style="1" customWidth="1"/>
    <col min="13065" max="13065" width="7.7109375" style="1" customWidth="1"/>
    <col min="13066" max="13066" width="1.42578125" style="1" customWidth="1"/>
    <col min="13067" max="13070" width="6.140625" style="1" customWidth="1"/>
    <col min="13071" max="13071" width="7.85546875" style="1" customWidth="1"/>
    <col min="13072" max="13072" width="34" style="1" customWidth="1"/>
    <col min="13073" max="13074" width="25.42578125" style="1" customWidth="1"/>
    <col min="13075" max="13075" width="51.42578125" style="1" customWidth="1"/>
    <col min="13076" max="13306" width="11.42578125" style="1"/>
    <col min="13307" max="13307" width="17.7109375" style="1" customWidth="1"/>
    <col min="13308" max="13308" width="18.85546875" style="1" customWidth="1"/>
    <col min="13309" max="13309" width="5.42578125" style="1" customWidth="1"/>
    <col min="13310" max="13310" width="25.85546875" style="1" customWidth="1"/>
    <col min="13311" max="13311" width="15.5703125" style="1" customWidth="1"/>
    <col min="13312" max="13312" width="21.7109375" style="1" bestFit="1" customWidth="1"/>
    <col min="13313" max="13313" width="28.5703125" style="1" customWidth="1"/>
    <col min="13314" max="13314" width="16" style="1" customWidth="1"/>
    <col min="13315" max="13315" width="12.28515625" style="1" customWidth="1"/>
    <col min="13316" max="13316" width="27.7109375" style="1" customWidth="1"/>
    <col min="13317" max="13320" width="5.7109375" style="1" customWidth="1"/>
    <col min="13321" max="13321" width="7.7109375" style="1" customWidth="1"/>
    <col min="13322" max="13322" width="1.42578125" style="1" customWidth="1"/>
    <col min="13323" max="13326" width="6.140625" style="1" customWidth="1"/>
    <col min="13327" max="13327" width="7.85546875" style="1" customWidth="1"/>
    <col min="13328" max="13328" width="34" style="1" customWidth="1"/>
    <col min="13329" max="13330" width="25.42578125" style="1" customWidth="1"/>
    <col min="13331" max="13331" width="51.42578125" style="1" customWidth="1"/>
    <col min="13332" max="13562" width="11.42578125" style="1"/>
    <col min="13563" max="13563" width="17.7109375" style="1" customWidth="1"/>
    <col min="13564" max="13564" width="18.85546875" style="1" customWidth="1"/>
    <col min="13565" max="13565" width="5.42578125" style="1" customWidth="1"/>
    <col min="13566" max="13566" width="25.85546875" style="1" customWidth="1"/>
    <col min="13567" max="13567" width="15.5703125" style="1" customWidth="1"/>
    <col min="13568" max="13568" width="21.7109375" style="1" bestFit="1" customWidth="1"/>
    <col min="13569" max="13569" width="28.5703125" style="1" customWidth="1"/>
    <col min="13570" max="13570" width="16" style="1" customWidth="1"/>
    <col min="13571" max="13571" width="12.28515625" style="1" customWidth="1"/>
    <col min="13572" max="13572" width="27.7109375" style="1" customWidth="1"/>
    <col min="13573" max="13576" width="5.7109375" style="1" customWidth="1"/>
    <col min="13577" max="13577" width="7.7109375" style="1" customWidth="1"/>
    <col min="13578" max="13578" width="1.42578125" style="1" customWidth="1"/>
    <col min="13579" max="13582" width="6.140625" style="1" customWidth="1"/>
    <col min="13583" max="13583" width="7.85546875" style="1" customWidth="1"/>
    <col min="13584" max="13584" width="34" style="1" customWidth="1"/>
    <col min="13585" max="13586" width="25.42578125" style="1" customWidth="1"/>
    <col min="13587" max="13587" width="51.42578125" style="1" customWidth="1"/>
    <col min="13588" max="13818" width="11.42578125" style="1"/>
    <col min="13819" max="13819" width="17.7109375" style="1" customWidth="1"/>
    <col min="13820" max="13820" width="18.85546875" style="1" customWidth="1"/>
    <col min="13821" max="13821" width="5.42578125" style="1" customWidth="1"/>
    <col min="13822" max="13822" width="25.85546875" style="1" customWidth="1"/>
    <col min="13823" max="13823" width="15.5703125" style="1" customWidth="1"/>
    <col min="13824" max="13824" width="21.7109375" style="1" bestFit="1" customWidth="1"/>
    <col min="13825" max="13825" width="28.5703125" style="1" customWidth="1"/>
    <col min="13826" max="13826" width="16" style="1" customWidth="1"/>
    <col min="13827" max="13827" width="12.28515625" style="1" customWidth="1"/>
    <col min="13828" max="13828" width="27.7109375" style="1" customWidth="1"/>
    <col min="13829" max="13832" width="5.7109375" style="1" customWidth="1"/>
    <col min="13833" max="13833" width="7.7109375" style="1" customWidth="1"/>
    <col min="13834" max="13834" width="1.42578125" style="1" customWidth="1"/>
    <col min="13835" max="13838" width="6.140625" style="1" customWidth="1"/>
    <col min="13839" max="13839" width="7.85546875" style="1" customWidth="1"/>
    <col min="13840" max="13840" width="34" style="1" customWidth="1"/>
    <col min="13841" max="13842" width="25.42578125" style="1" customWidth="1"/>
    <col min="13843" max="13843" width="51.42578125" style="1" customWidth="1"/>
    <col min="13844" max="14074" width="11.42578125" style="1"/>
    <col min="14075" max="14075" width="17.7109375" style="1" customWidth="1"/>
    <col min="14076" max="14076" width="18.85546875" style="1" customWidth="1"/>
    <col min="14077" max="14077" width="5.42578125" style="1" customWidth="1"/>
    <col min="14078" max="14078" width="25.85546875" style="1" customWidth="1"/>
    <col min="14079" max="14079" width="15.5703125" style="1" customWidth="1"/>
    <col min="14080" max="14080" width="21.7109375" style="1" bestFit="1" customWidth="1"/>
    <col min="14081" max="14081" width="28.5703125" style="1" customWidth="1"/>
    <col min="14082" max="14082" width="16" style="1" customWidth="1"/>
    <col min="14083" max="14083" width="12.28515625" style="1" customWidth="1"/>
    <col min="14084" max="14084" width="27.7109375" style="1" customWidth="1"/>
    <col min="14085" max="14088" width="5.7109375" style="1" customWidth="1"/>
    <col min="14089" max="14089" width="7.7109375" style="1" customWidth="1"/>
    <col min="14090" max="14090" width="1.42578125" style="1" customWidth="1"/>
    <col min="14091" max="14094" width="6.140625" style="1" customWidth="1"/>
    <col min="14095" max="14095" width="7.85546875" style="1" customWidth="1"/>
    <col min="14096" max="14096" width="34" style="1" customWidth="1"/>
    <col min="14097" max="14098" width="25.42578125" style="1" customWidth="1"/>
    <col min="14099" max="14099" width="51.42578125" style="1" customWidth="1"/>
    <col min="14100" max="14330" width="11.42578125" style="1"/>
    <col min="14331" max="14331" width="17.7109375" style="1" customWidth="1"/>
    <col min="14332" max="14332" width="18.85546875" style="1" customWidth="1"/>
    <col min="14333" max="14333" width="5.42578125" style="1" customWidth="1"/>
    <col min="14334" max="14334" width="25.85546875" style="1" customWidth="1"/>
    <col min="14335" max="14335" width="15.5703125" style="1" customWidth="1"/>
    <col min="14336" max="14336" width="21.7109375" style="1" bestFit="1" customWidth="1"/>
    <col min="14337" max="14337" width="28.5703125" style="1" customWidth="1"/>
    <col min="14338" max="14338" width="16" style="1" customWidth="1"/>
    <col min="14339" max="14339" width="12.28515625" style="1" customWidth="1"/>
    <col min="14340" max="14340" width="27.7109375" style="1" customWidth="1"/>
    <col min="14341" max="14344" width="5.7109375" style="1" customWidth="1"/>
    <col min="14345" max="14345" width="7.7109375" style="1" customWidth="1"/>
    <col min="14346" max="14346" width="1.42578125" style="1" customWidth="1"/>
    <col min="14347" max="14350" width="6.140625" style="1" customWidth="1"/>
    <col min="14351" max="14351" width="7.85546875" style="1" customWidth="1"/>
    <col min="14352" max="14352" width="34" style="1" customWidth="1"/>
    <col min="14353" max="14354" width="25.42578125" style="1" customWidth="1"/>
    <col min="14355" max="14355" width="51.42578125" style="1" customWidth="1"/>
    <col min="14356" max="14586" width="11.42578125" style="1"/>
    <col min="14587" max="14587" width="17.7109375" style="1" customWidth="1"/>
    <col min="14588" max="14588" width="18.85546875" style="1" customWidth="1"/>
    <col min="14589" max="14589" width="5.42578125" style="1" customWidth="1"/>
    <col min="14590" max="14590" width="25.85546875" style="1" customWidth="1"/>
    <col min="14591" max="14591" width="15.5703125" style="1" customWidth="1"/>
    <col min="14592" max="14592" width="21.7109375" style="1" bestFit="1" customWidth="1"/>
    <col min="14593" max="14593" width="28.5703125" style="1" customWidth="1"/>
    <col min="14594" max="14594" width="16" style="1" customWidth="1"/>
    <col min="14595" max="14595" width="12.28515625" style="1" customWidth="1"/>
    <col min="14596" max="14596" width="27.7109375" style="1" customWidth="1"/>
    <col min="14597" max="14600" width="5.7109375" style="1" customWidth="1"/>
    <col min="14601" max="14601" width="7.7109375" style="1" customWidth="1"/>
    <col min="14602" max="14602" width="1.42578125" style="1" customWidth="1"/>
    <col min="14603" max="14606" width="6.140625" style="1" customWidth="1"/>
    <col min="14607" max="14607" width="7.85546875" style="1" customWidth="1"/>
    <col min="14608" max="14608" width="34" style="1" customWidth="1"/>
    <col min="14609" max="14610" width="25.42578125" style="1" customWidth="1"/>
    <col min="14611" max="14611" width="51.42578125" style="1" customWidth="1"/>
    <col min="14612" max="14842" width="11.42578125" style="1"/>
    <col min="14843" max="14843" width="17.7109375" style="1" customWidth="1"/>
    <col min="14844" max="14844" width="18.85546875" style="1" customWidth="1"/>
    <col min="14845" max="14845" width="5.42578125" style="1" customWidth="1"/>
    <col min="14846" max="14846" width="25.85546875" style="1" customWidth="1"/>
    <col min="14847" max="14847" width="15.5703125" style="1" customWidth="1"/>
    <col min="14848" max="14848" width="21.7109375" style="1" bestFit="1" customWidth="1"/>
    <col min="14849" max="14849" width="28.5703125" style="1" customWidth="1"/>
    <col min="14850" max="14850" width="16" style="1" customWidth="1"/>
    <col min="14851" max="14851" width="12.28515625" style="1" customWidth="1"/>
    <col min="14852" max="14852" width="27.7109375" style="1" customWidth="1"/>
    <col min="14853" max="14856" width="5.7109375" style="1" customWidth="1"/>
    <col min="14857" max="14857" width="7.7109375" style="1" customWidth="1"/>
    <col min="14858" max="14858" width="1.42578125" style="1" customWidth="1"/>
    <col min="14859" max="14862" width="6.140625" style="1" customWidth="1"/>
    <col min="14863" max="14863" width="7.85546875" style="1" customWidth="1"/>
    <col min="14864" max="14864" width="34" style="1" customWidth="1"/>
    <col min="14865" max="14866" width="25.42578125" style="1" customWidth="1"/>
    <col min="14867" max="14867" width="51.42578125" style="1" customWidth="1"/>
    <col min="14868" max="15098" width="11.42578125" style="1"/>
    <col min="15099" max="15099" width="17.7109375" style="1" customWidth="1"/>
    <col min="15100" max="15100" width="18.85546875" style="1" customWidth="1"/>
    <col min="15101" max="15101" width="5.42578125" style="1" customWidth="1"/>
    <col min="15102" max="15102" width="25.85546875" style="1" customWidth="1"/>
    <col min="15103" max="15103" width="15.5703125" style="1" customWidth="1"/>
    <col min="15104" max="15104" width="21.7109375" style="1" bestFit="1" customWidth="1"/>
    <col min="15105" max="15105" width="28.5703125" style="1" customWidth="1"/>
    <col min="15106" max="15106" width="16" style="1" customWidth="1"/>
    <col min="15107" max="15107" width="12.28515625" style="1" customWidth="1"/>
    <col min="15108" max="15108" width="27.7109375" style="1" customWidth="1"/>
    <col min="15109" max="15112" width="5.7109375" style="1" customWidth="1"/>
    <col min="15113" max="15113" width="7.7109375" style="1" customWidth="1"/>
    <col min="15114" max="15114" width="1.42578125" style="1" customWidth="1"/>
    <col min="15115" max="15118" width="6.140625" style="1" customWidth="1"/>
    <col min="15119" max="15119" width="7.85546875" style="1" customWidth="1"/>
    <col min="15120" max="15120" width="34" style="1" customWidth="1"/>
    <col min="15121" max="15122" width="25.42578125" style="1" customWidth="1"/>
    <col min="15123" max="15123" width="51.42578125" style="1" customWidth="1"/>
    <col min="15124" max="15354" width="11.42578125" style="1"/>
    <col min="15355" max="15355" width="17.7109375" style="1" customWidth="1"/>
    <col min="15356" max="15356" width="18.85546875" style="1" customWidth="1"/>
    <col min="15357" max="15357" width="5.42578125" style="1" customWidth="1"/>
    <col min="15358" max="15358" width="25.85546875" style="1" customWidth="1"/>
    <col min="15359" max="15359" width="15.5703125" style="1" customWidth="1"/>
    <col min="15360" max="15360" width="21.7109375" style="1" bestFit="1" customWidth="1"/>
    <col min="15361" max="15361" width="28.5703125" style="1" customWidth="1"/>
    <col min="15362" max="15362" width="16" style="1" customWidth="1"/>
    <col min="15363" max="15363" width="12.28515625" style="1" customWidth="1"/>
    <col min="15364" max="15364" width="27.7109375" style="1" customWidth="1"/>
    <col min="15365" max="15368" width="5.7109375" style="1" customWidth="1"/>
    <col min="15369" max="15369" width="7.7109375" style="1" customWidth="1"/>
    <col min="15370" max="15370" width="1.42578125" style="1" customWidth="1"/>
    <col min="15371" max="15374" width="6.140625" style="1" customWidth="1"/>
    <col min="15375" max="15375" width="7.85546875" style="1" customWidth="1"/>
    <col min="15376" max="15376" width="34" style="1" customWidth="1"/>
    <col min="15377" max="15378" width="25.42578125" style="1" customWidth="1"/>
    <col min="15379" max="15379" width="51.42578125" style="1" customWidth="1"/>
    <col min="15380" max="15610" width="11.42578125" style="1"/>
    <col min="15611" max="15611" width="17.7109375" style="1" customWidth="1"/>
    <col min="15612" max="15612" width="18.85546875" style="1" customWidth="1"/>
    <col min="15613" max="15613" width="5.42578125" style="1" customWidth="1"/>
    <col min="15614" max="15614" width="25.85546875" style="1" customWidth="1"/>
    <col min="15615" max="15615" width="15.5703125" style="1" customWidth="1"/>
    <col min="15616" max="15616" width="21.7109375" style="1" bestFit="1" customWidth="1"/>
    <col min="15617" max="15617" width="28.5703125" style="1" customWidth="1"/>
    <col min="15618" max="15618" width="16" style="1" customWidth="1"/>
    <col min="15619" max="15619" width="12.28515625" style="1" customWidth="1"/>
    <col min="15620" max="15620" width="27.7109375" style="1" customWidth="1"/>
    <col min="15621" max="15624" width="5.7109375" style="1" customWidth="1"/>
    <col min="15625" max="15625" width="7.7109375" style="1" customWidth="1"/>
    <col min="15626" max="15626" width="1.42578125" style="1" customWidth="1"/>
    <col min="15627" max="15630" width="6.140625" style="1" customWidth="1"/>
    <col min="15631" max="15631" width="7.85546875" style="1" customWidth="1"/>
    <col min="15632" max="15632" width="34" style="1" customWidth="1"/>
    <col min="15633" max="15634" width="25.42578125" style="1" customWidth="1"/>
    <col min="15635" max="15635" width="51.42578125" style="1" customWidth="1"/>
    <col min="15636" max="15866" width="11.42578125" style="1"/>
    <col min="15867" max="15867" width="17.7109375" style="1" customWidth="1"/>
    <col min="15868" max="15868" width="18.85546875" style="1" customWidth="1"/>
    <col min="15869" max="15869" width="5.42578125" style="1" customWidth="1"/>
    <col min="15870" max="15870" width="25.85546875" style="1" customWidth="1"/>
    <col min="15871" max="15871" width="15.5703125" style="1" customWidth="1"/>
    <col min="15872" max="15872" width="21.7109375" style="1" bestFit="1" customWidth="1"/>
    <col min="15873" max="15873" width="28.5703125" style="1" customWidth="1"/>
    <col min="15874" max="15874" width="16" style="1" customWidth="1"/>
    <col min="15875" max="15875" width="12.28515625" style="1" customWidth="1"/>
    <col min="15876" max="15876" width="27.7109375" style="1" customWidth="1"/>
    <col min="15877" max="15880" width="5.7109375" style="1" customWidth="1"/>
    <col min="15881" max="15881" width="7.7109375" style="1" customWidth="1"/>
    <col min="15882" max="15882" width="1.42578125" style="1" customWidth="1"/>
    <col min="15883" max="15886" width="6.140625" style="1" customWidth="1"/>
    <col min="15887" max="15887" width="7.85546875" style="1" customWidth="1"/>
    <col min="15888" max="15888" width="34" style="1" customWidth="1"/>
    <col min="15889" max="15890" width="25.42578125" style="1" customWidth="1"/>
    <col min="15891" max="15891" width="51.42578125" style="1" customWidth="1"/>
    <col min="15892" max="16122" width="11.42578125" style="1"/>
    <col min="16123" max="16123" width="17.7109375" style="1" customWidth="1"/>
    <col min="16124" max="16124" width="18.85546875" style="1" customWidth="1"/>
    <col min="16125" max="16125" width="5.42578125" style="1" customWidth="1"/>
    <col min="16126" max="16126" width="25.85546875" style="1" customWidth="1"/>
    <col min="16127" max="16127" width="15.5703125" style="1" customWidth="1"/>
    <col min="16128" max="16128" width="21.7109375" style="1" bestFit="1" customWidth="1"/>
    <col min="16129" max="16129" width="28.5703125" style="1" customWidth="1"/>
    <col min="16130" max="16130" width="16" style="1" customWidth="1"/>
    <col min="16131" max="16131" width="12.28515625" style="1" customWidth="1"/>
    <col min="16132" max="16132" width="27.7109375" style="1" customWidth="1"/>
    <col min="16133" max="16136" width="5.7109375" style="1" customWidth="1"/>
    <col min="16137" max="16137" width="7.7109375" style="1" customWidth="1"/>
    <col min="16138" max="16138" width="1.42578125" style="1" customWidth="1"/>
    <col min="16139" max="16142" width="6.140625" style="1" customWidth="1"/>
    <col min="16143" max="16143" width="7.85546875" style="1" customWidth="1"/>
    <col min="16144" max="16144" width="34" style="1" customWidth="1"/>
    <col min="16145" max="16146" width="25.42578125" style="1" customWidth="1"/>
    <col min="16147" max="16147" width="51.42578125" style="1" customWidth="1"/>
    <col min="16148" max="16384" width="11.42578125" style="1"/>
  </cols>
  <sheetData>
    <row r="1" spans="1:24" ht="15.75" thickBot="1" x14ac:dyDescent="0.3">
      <c r="A1" s="269"/>
      <c r="B1" s="269"/>
      <c r="C1" s="269"/>
      <c r="D1" s="269"/>
      <c r="E1" s="269"/>
      <c r="F1" s="269"/>
      <c r="G1" s="269"/>
      <c r="H1" s="269"/>
      <c r="I1" s="269"/>
      <c r="J1" s="269"/>
      <c r="K1" s="269"/>
      <c r="L1" s="269"/>
      <c r="M1" s="269"/>
      <c r="N1" s="269"/>
      <c r="O1" s="269"/>
      <c r="P1" s="269"/>
      <c r="Q1" s="269"/>
      <c r="R1" s="269"/>
      <c r="S1" s="269"/>
      <c r="T1" s="269"/>
      <c r="U1" s="269"/>
      <c r="V1" s="269"/>
    </row>
    <row r="2" spans="1:24" x14ac:dyDescent="0.25">
      <c r="A2" s="270"/>
      <c r="B2" s="273" t="s">
        <v>0</v>
      </c>
      <c r="C2" s="273"/>
      <c r="D2" s="273"/>
      <c r="E2" s="273"/>
      <c r="F2" s="273"/>
      <c r="G2" s="273"/>
      <c r="H2" s="273"/>
      <c r="I2" s="273"/>
      <c r="J2" s="273"/>
      <c r="K2" s="273"/>
      <c r="L2" s="273"/>
      <c r="M2" s="273"/>
      <c r="N2" s="273"/>
      <c r="O2" s="273"/>
      <c r="P2" s="273"/>
      <c r="Q2" s="273"/>
      <c r="R2" s="273"/>
      <c r="S2" s="273"/>
      <c r="T2" s="273"/>
      <c r="U2" s="273"/>
      <c r="V2" s="273"/>
      <c r="W2" s="274"/>
      <c r="X2" s="4" t="s">
        <v>1</v>
      </c>
    </row>
    <row r="3" spans="1:24" x14ac:dyDescent="0.25">
      <c r="A3" s="271"/>
      <c r="B3" s="275" t="s">
        <v>2</v>
      </c>
      <c r="C3" s="275"/>
      <c r="D3" s="275"/>
      <c r="E3" s="275"/>
      <c r="F3" s="275"/>
      <c r="G3" s="275"/>
      <c r="H3" s="275"/>
      <c r="I3" s="275"/>
      <c r="J3" s="275"/>
      <c r="K3" s="275"/>
      <c r="L3" s="275"/>
      <c r="M3" s="275"/>
      <c r="N3" s="275"/>
      <c r="O3" s="275"/>
      <c r="P3" s="275"/>
      <c r="Q3" s="275"/>
      <c r="R3" s="275"/>
      <c r="S3" s="275"/>
      <c r="T3" s="275"/>
      <c r="U3" s="275"/>
      <c r="V3" s="275"/>
      <c r="W3" s="276"/>
      <c r="X3" s="5" t="s">
        <v>3</v>
      </c>
    </row>
    <row r="4" spans="1:24" ht="28.5" x14ac:dyDescent="0.25">
      <c r="A4" s="271"/>
      <c r="B4" s="277" t="s">
        <v>4</v>
      </c>
      <c r="C4" s="277"/>
      <c r="D4" s="277"/>
      <c r="E4" s="277"/>
      <c r="F4" s="277"/>
      <c r="G4" s="277"/>
      <c r="H4" s="277"/>
      <c r="I4" s="277"/>
      <c r="J4" s="277"/>
      <c r="K4" s="277"/>
      <c r="L4" s="277"/>
      <c r="M4" s="277"/>
      <c r="N4" s="277"/>
      <c r="O4" s="277"/>
      <c r="P4" s="277"/>
      <c r="Q4" s="277"/>
      <c r="R4" s="277"/>
      <c r="S4" s="277"/>
      <c r="T4" s="277"/>
      <c r="U4" s="277"/>
      <c r="V4" s="277"/>
      <c r="W4" s="278"/>
      <c r="X4" s="6" t="s">
        <v>5</v>
      </c>
    </row>
    <row r="5" spans="1:24" ht="15.75" thickBot="1" x14ac:dyDescent="0.3">
      <c r="A5" s="272"/>
      <c r="B5" s="279"/>
      <c r="C5" s="279"/>
      <c r="D5" s="279"/>
      <c r="E5" s="279"/>
      <c r="F5" s="279"/>
      <c r="G5" s="279"/>
      <c r="H5" s="279"/>
      <c r="I5" s="279"/>
      <c r="J5" s="279"/>
      <c r="K5" s="279"/>
      <c r="L5" s="279"/>
      <c r="M5" s="279"/>
      <c r="N5" s="279"/>
      <c r="O5" s="279"/>
      <c r="P5" s="279"/>
      <c r="Q5" s="279"/>
      <c r="R5" s="279"/>
      <c r="S5" s="279"/>
      <c r="T5" s="279"/>
      <c r="U5" s="279"/>
      <c r="V5" s="279"/>
      <c r="W5" s="280"/>
      <c r="X5" s="7" t="s">
        <v>6</v>
      </c>
    </row>
    <row r="6" spans="1:24" ht="15.75" thickBot="1" x14ac:dyDescent="0.3">
      <c r="A6" s="266"/>
      <c r="B6" s="267"/>
      <c r="C6" s="267"/>
      <c r="D6" s="267"/>
      <c r="E6" s="267"/>
      <c r="F6" s="267"/>
      <c r="G6" s="267"/>
      <c r="H6" s="267"/>
      <c r="I6" s="267"/>
      <c r="J6" s="267"/>
      <c r="K6" s="267"/>
      <c r="L6" s="267"/>
      <c r="M6" s="267"/>
      <c r="N6" s="267"/>
      <c r="O6" s="267"/>
      <c r="P6" s="267"/>
      <c r="Q6" s="267"/>
      <c r="R6" s="267"/>
      <c r="S6" s="267"/>
      <c r="T6" s="267"/>
      <c r="U6" s="267"/>
      <c r="V6" s="267"/>
      <c r="W6" s="267"/>
      <c r="X6" s="268"/>
    </row>
    <row r="7" spans="1:24" ht="15.75" thickBot="1" x14ac:dyDescent="0.3">
      <c r="A7" s="8" t="s">
        <v>7</v>
      </c>
      <c r="B7" s="263" t="s">
        <v>710</v>
      </c>
      <c r="C7" s="264"/>
      <c r="D7" s="264"/>
      <c r="E7" s="264"/>
      <c r="F7" s="264"/>
      <c r="G7" s="264"/>
      <c r="H7" s="264"/>
      <c r="I7" s="264"/>
      <c r="J7" s="264"/>
      <c r="K7" s="264"/>
      <c r="L7" s="264"/>
      <c r="M7" s="264"/>
      <c r="N7" s="264"/>
      <c r="O7" s="264"/>
      <c r="P7" s="264"/>
      <c r="Q7" s="264"/>
      <c r="R7" s="264"/>
      <c r="S7" s="264"/>
      <c r="T7" s="264"/>
      <c r="U7" s="264"/>
      <c r="V7" s="264"/>
      <c r="W7" s="264"/>
      <c r="X7" s="265"/>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241" t="s">
        <v>8</v>
      </c>
      <c r="B9" s="241" t="s">
        <v>9</v>
      </c>
      <c r="C9" s="241" t="s">
        <v>10</v>
      </c>
      <c r="D9" s="241" t="s">
        <v>11</v>
      </c>
      <c r="E9" s="241" t="s">
        <v>12</v>
      </c>
      <c r="F9" s="241" t="s">
        <v>13</v>
      </c>
      <c r="G9" s="241" t="s">
        <v>14</v>
      </c>
      <c r="H9" s="241" t="s">
        <v>15</v>
      </c>
      <c r="I9" s="241" t="s">
        <v>16</v>
      </c>
      <c r="J9" s="241" t="s">
        <v>17</v>
      </c>
      <c r="K9" s="259" t="s">
        <v>18</v>
      </c>
      <c r="L9" s="259"/>
      <c r="M9" s="259"/>
      <c r="N9" s="259"/>
      <c r="O9" s="259"/>
      <c r="P9" s="241"/>
      <c r="Q9" s="241" t="s">
        <v>19</v>
      </c>
      <c r="R9" s="241"/>
      <c r="S9" s="241"/>
      <c r="T9" s="241"/>
      <c r="U9" s="241"/>
      <c r="V9" s="241" t="s">
        <v>20</v>
      </c>
      <c r="W9" s="241" t="s">
        <v>21</v>
      </c>
      <c r="X9" s="241" t="s">
        <v>22</v>
      </c>
    </row>
    <row r="10" spans="1:24" ht="42.75" x14ac:dyDescent="0.25">
      <c r="A10" s="241"/>
      <c r="B10" s="241"/>
      <c r="C10" s="241"/>
      <c r="D10" s="241"/>
      <c r="E10" s="241"/>
      <c r="F10" s="241"/>
      <c r="G10" s="241"/>
      <c r="H10" s="241"/>
      <c r="I10" s="241"/>
      <c r="J10" s="241"/>
      <c r="K10" s="219" t="s">
        <v>23</v>
      </c>
      <c r="L10" s="219" t="s">
        <v>24</v>
      </c>
      <c r="M10" s="219" t="s">
        <v>25</v>
      </c>
      <c r="N10" s="219" t="s">
        <v>26</v>
      </c>
      <c r="O10" s="219" t="s">
        <v>27</v>
      </c>
      <c r="P10" s="241"/>
      <c r="Q10" s="219" t="s">
        <v>28</v>
      </c>
      <c r="R10" s="219" t="s">
        <v>24</v>
      </c>
      <c r="S10" s="219" t="s">
        <v>25</v>
      </c>
      <c r="T10" s="219" t="s">
        <v>26</v>
      </c>
      <c r="U10" s="219" t="s">
        <v>27</v>
      </c>
      <c r="V10" s="241"/>
      <c r="W10" s="241"/>
      <c r="X10" s="241"/>
    </row>
    <row r="11" spans="1:24" ht="105" x14ac:dyDescent="0.25">
      <c r="A11" s="240" t="s">
        <v>492</v>
      </c>
      <c r="B11" s="248" t="s">
        <v>493</v>
      </c>
      <c r="C11" s="447">
        <v>1</v>
      </c>
      <c r="D11" s="248" t="s">
        <v>494</v>
      </c>
      <c r="E11" s="248" t="s">
        <v>495</v>
      </c>
      <c r="F11" s="25" t="s">
        <v>496</v>
      </c>
      <c r="G11" s="50" t="s">
        <v>497</v>
      </c>
      <c r="H11" s="22">
        <v>1</v>
      </c>
      <c r="I11" s="21" t="s">
        <v>118</v>
      </c>
      <c r="J11" s="21" t="s">
        <v>498</v>
      </c>
      <c r="K11" s="51">
        <v>0.25</v>
      </c>
      <c r="L11" s="51">
        <v>0.25</v>
      </c>
      <c r="M11" s="51">
        <v>0.25</v>
      </c>
      <c r="N11" s="51">
        <v>0.25</v>
      </c>
      <c r="O11" s="52">
        <f>SUM(K11:N11)</f>
        <v>1</v>
      </c>
      <c r="P11" s="241"/>
      <c r="Q11" s="149">
        <v>0.25</v>
      </c>
      <c r="R11" s="149">
        <v>0.25</v>
      </c>
      <c r="S11" s="150"/>
      <c r="T11" s="150"/>
      <c r="U11" s="150"/>
      <c r="V11" s="151" t="s">
        <v>1061</v>
      </c>
      <c r="W11" s="12"/>
      <c r="X11" s="12"/>
    </row>
    <row r="12" spans="1:24" ht="108" x14ac:dyDescent="0.25">
      <c r="A12" s="240"/>
      <c r="B12" s="249"/>
      <c r="C12" s="448"/>
      <c r="D12" s="250"/>
      <c r="E12" s="250"/>
      <c r="F12" s="25" t="s">
        <v>499</v>
      </c>
      <c r="G12" s="53" t="s">
        <v>500</v>
      </c>
      <c r="H12" s="54">
        <v>1</v>
      </c>
      <c r="I12" s="21" t="s">
        <v>118</v>
      </c>
      <c r="J12" s="21" t="s">
        <v>501</v>
      </c>
      <c r="K12" s="51">
        <v>0.25</v>
      </c>
      <c r="L12" s="51">
        <v>0.25</v>
      </c>
      <c r="M12" s="51">
        <v>0.25</v>
      </c>
      <c r="N12" s="51">
        <v>0.25</v>
      </c>
      <c r="O12" s="52">
        <f>SUM(K12:N12)</f>
        <v>1</v>
      </c>
      <c r="P12" s="241"/>
      <c r="Q12" s="149">
        <v>0.25</v>
      </c>
      <c r="R12" s="149">
        <v>0.25</v>
      </c>
      <c r="S12" s="150"/>
      <c r="T12" s="150"/>
      <c r="U12" s="150"/>
      <c r="V12" s="152" t="s">
        <v>1062</v>
      </c>
      <c r="W12" s="12"/>
      <c r="X12" s="12"/>
    </row>
    <row r="13" spans="1:24" ht="144" x14ac:dyDescent="0.25">
      <c r="A13" s="240"/>
      <c r="B13" s="249"/>
      <c r="C13" s="220">
        <v>2</v>
      </c>
      <c r="D13" s="220" t="s">
        <v>502</v>
      </c>
      <c r="E13" s="221" t="s">
        <v>495</v>
      </c>
      <c r="F13" s="55" t="s">
        <v>503</v>
      </c>
      <c r="G13" s="220" t="s">
        <v>504</v>
      </c>
      <c r="H13" s="56">
        <v>1</v>
      </c>
      <c r="I13" s="57" t="s">
        <v>118</v>
      </c>
      <c r="J13" s="21" t="s">
        <v>505</v>
      </c>
      <c r="K13" s="51">
        <v>0.25</v>
      </c>
      <c r="L13" s="51">
        <v>0.25</v>
      </c>
      <c r="M13" s="51">
        <v>0.25</v>
      </c>
      <c r="N13" s="51">
        <v>0.25</v>
      </c>
      <c r="O13" s="58">
        <f t="shared" ref="O13:O18" si="0">SUM(K13:N13)</f>
        <v>1</v>
      </c>
      <c r="P13" s="241"/>
      <c r="Q13" s="153">
        <v>0.25</v>
      </c>
      <c r="R13" s="153">
        <v>0.25</v>
      </c>
      <c r="S13" s="150"/>
      <c r="T13" s="150"/>
      <c r="U13" s="150"/>
      <c r="V13" s="645" t="s">
        <v>1063</v>
      </c>
      <c r="W13" s="12"/>
      <c r="X13" s="12"/>
    </row>
    <row r="14" spans="1:24" ht="276" x14ac:dyDescent="0.25">
      <c r="A14" s="240"/>
      <c r="B14" s="249"/>
      <c r="C14" s="220">
        <v>3</v>
      </c>
      <c r="D14" s="220" t="s">
        <v>506</v>
      </c>
      <c r="E14" s="221" t="s">
        <v>495</v>
      </c>
      <c r="F14" s="55" t="s">
        <v>507</v>
      </c>
      <c r="G14" s="220" t="s">
        <v>508</v>
      </c>
      <c r="H14" s="56">
        <v>1</v>
      </c>
      <c r="I14" s="57" t="s">
        <v>118</v>
      </c>
      <c r="J14" s="59" t="s">
        <v>509</v>
      </c>
      <c r="K14" s="51">
        <v>0.25</v>
      </c>
      <c r="L14" s="51">
        <v>0.25</v>
      </c>
      <c r="M14" s="51">
        <v>0.25</v>
      </c>
      <c r="N14" s="51">
        <v>0.25</v>
      </c>
      <c r="O14" s="58">
        <f t="shared" si="0"/>
        <v>1</v>
      </c>
      <c r="P14" s="241"/>
      <c r="Q14" s="153">
        <v>0.25</v>
      </c>
      <c r="R14" s="153">
        <v>0.25</v>
      </c>
      <c r="S14" s="150"/>
      <c r="T14" s="150"/>
      <c r="U14" s="150"/>
      <c r="V14" s="646" t="s">
        <v>1064</v>
      </c>
      <c r="W14" s="12"/>
      <c r="X14" s="12"/>
    </row>
    <row r="15" spans="1:24" ht="108" x14ac:dyDescent="0.25">
      <c r="A15" s="240"/>
      <c r="B15" s="249"/>
      <c r="C15" s="220">
        <v>4</v>
      </c>
      <c r="D15" s="220" t="s">
        <v>510</v>
      </c>
      <c r="E15" s="220" t="s">
        <v>495</v>
      </c>
      <c r="F15" s="60" t="s">
        <v>511</v>
      </c>
      <c r="G15" s="73" t="s">
        <v>512</v>
      </c>
      <c r="H15" s="56">
        <v>1</v>
      </c>
      <c r="I15" s="57" t="s">
        <v>118</v>
      </c>
      <c r="J15" s="59" t="s">
        <v>513</v>
      </c>
      <c r="K15" s="51">
        <v>0.25</v>
      </c>
      <c r="L15" s="51">
        <v>0.25</v>
      </c>
      <c r="M15" s="51">
        <v>0.25</v>
      </c>
      <c r="N15" s="51">
        <v>0.25</v>
      </c>
      <c r="O15" s="58">
        <f t="shared" si="0"/>
        <v>1</v>
      </c>
      <c r="P15" s="241"/>
      <c r="Q15" s="154">
        <v>0.246</v>
      </c>
      <c r="R15" s="154">
        <v>0.246</v>
      </c>
      <c r="S15" s="150"/>
      <c r="T15" s="150"/>
      <c r="U15" s="150"/>
      <c r="V15" s="647" t="s">
        <v>1065</v>
      </c>
      <c r="W15" s="12"/>
      <c r="X15" s="12"/>
    </row>
    <row r="16" spans="1:24" ht="84" x14ac:dyDescent="0.25">
      <c r="A16" s="240"/>
      <c r="B16" s="249"/>
      <c r="C16" s="220">
        <v>5</v>
      </c>
      <c r="D16" s="220" t="s">
        <v>514</v>
      </c>
      <c r="E16" s="220" t="s">
        <v>495</v>
      </c>
      <c r="F16" s="20" t="s">
        <v>515</v>
      </c>
      <c r="G16" s="220" t="s">
        <v>516</v>
      </c>
      <c r="H16" s="56">
        <v>1</v>
      </c>
      <c r="I16" s="57" t="s">
        <v>118</v>
      </c>
      <c r="J16" s="220" t="s">
        <v>517</v>
      </c>
      <c r="K16" s="24">
        <v>0.25</v>
      </c>
      <c r="L16" s="24">
        <v>0.25</v>
      </c>
      <c r="M16" s="24">
        <v>0.25</v>
      </c>
      <c r="N16" s="24">
        <v>0.25</v>
      </c>
      <c r="O16" s="61">
        <f t="shared" si="0"/>
        <v>1</v>
      </c>
      <c r="P16" s="241"/>
      <c r="Q16" s="153">
        <v>0.25</v>
      </c>
      <c r="R16" s="153">
        <v>0.25</v>
      </c>
      <c r="S16" s="150"/>
      <c r="T16" s="150"/>
      <c r="U16" s="150"/>
      <c r="V16" s="645" t="s">
        <v>1066</v>
      </c>
      <c r="W16" s="12"/>
      <c r="X16" s="12"/>
    </row>
    <row r="17" spans="1:24" ht="228" x14ac:dyDescent="0.25">
      <c r="A17" s="240"/>
      <c r="B17" s="249"/>
      <c r="C17" s="220">
        <v>6</v>
      </c>
      <c r="D17" s="62" t="s">
        <v>518</v>
      </c>
      <c r="E17" s="220" t="s">
        <v>495</v>
      </c>
      <c r="F17" s="63" t="s">
        <v>519</v>
      </c>
      <c r="G17" s="64" t="s">
        <v>520</v>
      </c>
      <c r="H17" s="56">
        <v>1</v>
      </c>
      <c r="I17" s="57" t="s">
        <v>118</v>
      </c>
      <c r="J17" s="65" t="s">
        <v>521</v>
      </c>
      <c r="K17" s="24">
        <v>0.25</v>
      </c>
      <c r="L17" s="24">
        <v>0.25</v>
      </c>
      <c r="M17" s="24">
        <v>0.25</v>
      </c>
      <c r="N17" s="24">
        <v>0.25</v>
      </c>
      <c r="O17" s="61">
        <f t="shared" si="0"/>
        <v>1</v>
      </c>
      <c r="P17" s="241"/>
      <c r="Q17" s="153">
        <v>0.25</v>
      </c>
      <c r="R17" s="153">
        <v>0.25</v>
      </c>
      <c r="S17" s="150"/>
      <c r="T17" s="150"/>
      <c r="U17" s="150"/>
      <c r="V17" s="647" t="s">
        <v>1067</v>
      </c>
      <c r="W17" s="12"/>
      <c r="X17" s="12"/>
    </row>
    <row r="18" spans="1:24" ht="180" x14ac:dyDescent="0.25">
      <c r="A18" s="240"/>
      <c r="B18" s="250"/>
      <c r="C18" s="220">
        <v>7</v>
      </c>
      <c r="D18" s="220" t="s">
        <v>522</v>
      </c>
      <c r="E18" s="220" t="s">
        <v>495</v>
      </c>
      <c r="F18" s="63" t="s">
        <v>523</v>
      </c>
      <c r="G18" s="64" t="s">
        <v>524</v>
      </c>
      <c r="H18" s="56">
        <v>1</v>
      </c>
      <c r="I18" s="57" t="s">
        <v>118</v>
      </c>
      <c r="J18" s="65" t="s">
        <v>525</v>
      </c>
      <c r="K18" s="24">
        <v>0.25</v>
      </c>
      <c r="L18" s="24">
        <v>0.25</v>
      </c>
      <c r="M18" s="24">
        <v>0.25</v>
      </c>
      <c r="N18" s="24">
        <v>0.25</v>
      </c>
      <c r="O18" s="61">
        <f t="shared" si="0"/>
        <v>1</v>
      </c>
      <c r="P18" s="241"/>
      <c r="Q18" s="153">
        <v>0.25</v>
      </c>
      <c r="R18" s="153">
        <v>0.25</v>
      </c>
      <c r="S18" s="150"/>
      <c r="T18" s="150"/>
      <c r="U18" s="150"/>
      <c r="V18" s="647" t="s">
        <v>1068</v>
      </c>
      <c r="W18" s="12"/>
      <c r="X18" s="12"/>
    </row>
    <row r="19" spans="1:24" s="2" customFormat="1" ht="28.5" x14ac:dyDescent="0.25">
      <c r="A19" s="241" t="s">
        <v>54</v>
      </c>
      <c r="B19" s="13" t="s">
        <v>631</v>
      </c>
      <c r="C19" s="242" t="s">
        <v>55</v>
      </c>
      <c r="D19" s="243"/>
      <c r="E19" s="14" t="s">
        <v>56</v>
      </c>
      <c r="F19" s="15"/>
      <c r="G19" s="15"/>
      <c r="H19" s="15"/>
      <c r="I19" s="251" t="s">
        <v>57</v>
      </c>
      <c r="J19" s="254" t="s">
        <v>56</v>
      </c>
      <c r="K19" s="255"/>
      <c r="L19" s="255"/>
      <c r="M19" s="255"/>
      <c r="N19" s="255"/>
      <c r="O19" s="255"/>
      <c r="P19" s="255"/>
      <c r="Q19" s="255"/>
      <c r="R19" s="256"/>
      <c r="S19" s="257" t="s">
        <v>58</v>
      </c>
      <c r="T19" s="257"/>
      <c r="U19" s="257"/>
      <c r="V19" s="258" t="s">
        <v>59</v>
      </c>
      <c r="W19" s="258"/>
      <c r="X19" s="260"/>
    </row>
    <row r="20" spans="1:24" s="2" customFormat="1" ht="28.5" x14ac:dyDescent="0.25">
      <c r="A20" s="241"/>
      <c r="B20" s="13" t="s">
        <v>60</v>
      </c>
      <c r="C20" s="244"/>
      <c r="D20" s="245"/>
      <c r="E20" s="260" t="s">
        <v>1069</v>
      </c>
      <c r="F20" s="261"/>
      <c r="G20" s="261"/>
      <c r="H20" s="262"/>
      <c r="I20" s="251"/>
      <c r="J20" s="260" t="s">
        <v>1070</v>
      </c>
      <c r="K20" s="261"/>
      <c r="L20" s="261"/>
      <c r="M20" s="261"/>
      <c r="N20" s="261"/>
      <c r="O20" s="261"/>
      <c r="P20" s="261"/>
      <c r="Q20" s="261"/>
      <c r="R20" s="262"/>
      <c r="S20" s="257"/>
      <c r="T20" s="257"/>
      <c r="U20" s="257"/>
      <c r="V20" s="14" t="s">
        <v>1070</v>
      </c>
      <c r="W20" s="15"/>
      <c r="X20" s="15"/>
    </row>
    <row r="21" spans="1:24" s="2" customFormat="1" x14ac:dyDescent="0.25">
      <c r="A21" s="241"/>
      <c r="B21" s="13" t="s">
        <v>62</v>
      </c>
      <c r="C21" s="246"/>
      <c r="D21" s="247"/>
      <c r="E21" s="260" t="s">
        <v>1071</v>
      </c>
      <c r="F21" s="261"/>
      <c r="G21" s="261"/>
      <c r="H21" s="15"/>
      <c r="I21" s="251"/>
      <c r="J21" s="260" t="s">
        <v>707</v>
      </c>
      <c r="K21" s="261"/>
      <c r="L21" s="261"/>
      <c r="M21" s="261"/>
      <c r="N21" s="261"/>
      <c r="O21" s="261"/>
      <c r="P21" s="261"/>
      <c r="Q21" s="261"/>
      <c r="R21" s="262"/>
      <c r="S21" s="257"/>
      <c r="T21" s="257"/>
      <c r="U21" s="257"/>
      <c r="V21" s="260" t="s">
        <v>707</v>
      </c>
      <c r="W21" s="261"/>
      <c r="X21" s="15"/>
    </row>
  </sheetData>
  <mergeCells count="39">
    <mergeCell ref="V21:W21"/>
    <mergeCell ref="V9:V10"/>
    <mergeCell ref="A6:X6"/>
    <mergeCell ref="A1:V1"/>
    <mergeCell ref="A2:A5"/>
    <mergeCell ref="B2:W2"/>
    <mergeCell ref="B3:W3"/>
    <mergeCell ref="B4:W5"/>
    <mergeCell ref="W9:W10"/>
    <mergeCell ref="E11:E12"/>
    <mergeCell ref="B7:X7"/>
    <mergeCell ref="A9:A10"/>
    <mergeCell ref="B9:B10"/>
    <mergeCell ref="C9:C10"/>
    <mergeCell ref="D9:D10"/>
    <mergeCell ref="E9:E10"/>
    <mergeCell ref="F9:F10"/>
    <mergeCell ref="G9:G10"/>
    <mergeCell ref="H9:H10"/>
    <mergeCell ref="I9:I10"/>
    <mergeCell ref="X9:X10"/>
    <mergeCell ref="J9:J10"/>
    <mergeCell ref="K9:O9"/>
    <mergeCell ref="P9:P18"/>
    <mergeCell ref="Q9:U9"/>
    <mergeCell ref="A11:A18"/>
    <mergeCell ref="B11:B18"/>
    <mergeCell ref="C11:C12"/>
    <mergeCell ref="J21:R21"/>
    <mergeCell ref="A19:A21"/>
    <mergeCell ref="C19:D21"/>
    <mergeCell ref="I19:I21"/>
    <mergeCell ref="J19:R19"/>
    <mergeCell ref="S19:U21"/>
    <mergeCell ref="V19:X19"/>
    <mergeCell ref="E20:H20"/>
    <mergeCell ref="J20:R20"/>
    <mergeCell ref="E21:G21"/>
    <mergeCell ref="D11:D12"/>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13E0-DED8-45E3-8A96-38B95BD4D587}">
  <dimension ref="A1:Y27"/>
  <sheetViews>
    <sheetView showGridLines="0" topLeftCell="F13" zoomScale="70" zoomScaleNormal="70" workbookViewId="0">
      <selection activeCell="V34" sqref="V34"/>
    </sheetView>
  </sheetViews>
  <sheetFormatPr baseColWidth="10"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8.5703125" style="1" customWidth="1"/>
    <col min="7" max="7" width="28.5703125" style="1" customWidth="1"/>
    <col min="8" max="8" width="16.140625" style="1" customWidth="1"/>
    <col min="9" max="9" width="11.5703125" style="1" customWidth="1"/>
    <col min="10" max="10" width="22"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139.85546875" style="1" customWidth="1"/>
    <col min="23" max="23" width="29.28515625" style="1" customWidth="1"/>
    <col min="24" max="24" width="20" style="1"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8.5703125" style="1" customWidth="1"/>
    <col min="263" max="263" width="28.5703125" style="1" customWidth="1"/>
    <col min="264" max="264" width="16.140625" style="1" customWidth="1"/>
    <col min="265" max="265" width="11.5703125" style="1" customWidth="1"/>
    <col min="266" max="266" width="22" style="1" customWidth="1"/>
    <col min="267" max="270" width="5.85546875" style="1" customWidth="1"/>
    <col min="271" max="271" width="7.710937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8.5703125" style="1" customWidth="1"/>
    <col min="519" max="519" width="28.5703125" style="1" customWidth="1"/>
    <col min="520" max="520" width="16.140625" style="1" customWidth="1"/>
    <col min="521" max="521" width="11.5703125" style="1" customWidth="1"/>
    <col min="522" max="522" width="22" style="1" customWidth="1"/>
    <col min="523" max="526" width="5.85546875" style="1" customWidth="1"/>
    <col min="527" max="527" width="7.710937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8.5703125" style="1" customWidth="1"/>
    <col min="775" max="775" width="28.5703125" style="1" customWidth="1"/>
    <col min="776" max="776" width="16.140625" style="1" customWidth="1"/>
    <col min="777" max="777" width="11.5703125" style="1" customWidth="1"/>
    <col min="778" max="778" width="22" style="1" customWidth="1"/>
    <col min="779" max="782" width="5.85546875" style="1" customWidth="1"/>
    <col min="783" max="783" width="7.710937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8.5703125" style="1" customWidth="1"/>
    <col min="1031" max="1031" width="28.5703125" style="1" customWidth="1"/>
    <col min="1032" max="1032" width="16.140625" style="1" customWidth="1"/>
    <col min="1033" max="1033" width="11.5703125" style="1" customWidth="1"/>
    <col min="1034" max="1034" width="22" style="1" customWidth="1"/>
    <col min="1035" max="1038" width="5.85546875" style="1" customWidth="1"/>
    <col min="1039" max="1039" width="7.710937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8.5703125" style="1" customWidth="1"/>
    <col min="1287" max="1287" width="28.5703125" style="1" customWidth="1"/>
    <col min="1288" max="1288" width="16.140625" style="1" customWidth="1"/>
    <col min="1289" max="1289" width="11.5703125" style="1" customWidth="1"/>
    <col min="1290" max="1290" width="22" style="1" customWidth="1"/>
    <col min="1291" max="1294" width="5.85546875" style="1" customWidth="1"/>
    <col min="1295" max="1295" width="7.710937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8.5703125" style="1" customWidth="1"/>
    <col min="1543" max="1543" width="28.5703125" style="1" customWidth="1"/>
    <col min="1544" max="1544" width="16.140625" style="1" customWidth="1"/>
    <col min="1545" max="1545" width="11.5703125" style="1" customWidth="1"/>
    <col min="1546" max="1546" width="22" style="1" customWidth="1"/>
    <col min="1547" max="1550" width="5.85546875" style="1" customWidth="1"/>
    <col min="1551" max="1551" width="7.710937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8.5703125" style="1" customWidth="1"/>
    <col min="1799" max="1799" width="28.5703125" style="1" customWidth="1"/>
    <col min="1800" max="1800" width="16.140625" style="1" customWidth="1"/>
    <col min="1801" max="1801" width="11.5703125" style="1" customWidth="1"/>
    <col min="1802" max="1802" width="22" style="1" customWidth="1"/>
    <col min="1803" max="1806" width="5.85546875" style="1" customWidth="1"/>
    <col min="1807" max="1807" width="7.710937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8.5703125" style="1" customWidth="1"/>
    <col min="2055" max="2055" width="28.5703125" style="1" customWidth="1"/>
    <col min="2056" max="2056" width="16.140625" style="1" customWidth="1"/>
    <col min="2057" max="2057" width="11.5703125" style="1" customWidth="1"/>
    <col min="2058" max="2058" width="22" style="1" customWidth="1"/>
    <col min="2059" max="2062" width="5.85546875" style="1" customWidth="1"/>
    <col min="2063" max="2063" width="7.710937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8.5703125" style="1" customWidth="1"/>
    <col min="2311" max="2311" width="28.5703125" style="1" customWidth="1"/>
    <col min="2312" max="2312" width="16.140625" style="1" customWidth="1"/>
    <col min="2313" max="2313" width="11.5703125" style="1" customWidth="1"/>
    <col min="2314" max="2314" width="22" style="1" customWidth="1"/>
    <col min="2315" max="2318" width="5.85546875" style="1" customWidth="1"/>
    <col min="2319" max="2319" width="7.710937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8.5703125" style="1" customWidth="1"/>
    <col min="2567" max="2567" width="28.5703125" style="1" customWidth="1"/>
    <col min="2568" max="2568" width="16.140625" style="1" customWidth="1"/>
    <col min="2569" max="2569" width="11.5703125" style="1" customWidth="1"/>
    <col min="2570" max="2570" width="22" style="1" customWidth="1"/>
    <col min="2571" max="2574" width="5.85546875" style="1" customWidth="1"/>
    <col min="2575" max="2575" width="7.710937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8.5703125" style="1" customWidth="1"/>
    <col min="2823" max="2823" width="28.5703125" style="1" customWidth="1"/>
    <col min="2824" max="2824" width="16.140625" style="1" customWidth="1"/>
    <col min="2825" max="2825" width="11.5703125" style="1" customWidth="1"/>
    <col min="2826" max="2826" width="22" style="1" customWidth="1"/>
    <col min="2827" max="2830" width="5.85546875" style="1" customWidth="1"/>
    <col min="2831" max="2831" width="7.710937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8.5703125" style="1" customWidth="1"/>
    <col min="3079" max="3079" width="28.5703125" style="1" customWidth="1"/>
    <col min="3080" max="3080" width="16.140625" style="1" customWidth="1"/>
    <col min="3081" max="3081" width="11.5703125" style="1" customWidth="1"/>
    <col min="3082" max="3082" width="22" style="1" customWidth="1"/>
    <col min="3083" max="3086" width="5.85546875" style="1" customWidth="1"/>
    <col min="3087" max="3087" width="7.710937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8.5703125" style="1" customWidth="1"/>
    <col min="3335" max="3335" width="28.5703125" style="1" customWidth="1"/>
    <col min="3336" max="3336" width="16.140625" style="1" customWidth="1"/>
    <col min="3337" max="3337" width="11.5703125" style="1" customWidth="1"/>
    <col min="3338" max="3338" width="22" style="1" customWidth="1"/>
    <col min="3339" max="3342" width="5.85546875" style="1" customWidth="1"/>
    <col min="3343" max="3343" width="7.710937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8.5703125" style="1" customWidth="1"/>
    <col min="3591" max="3591" width="28.5703125" style="1" customWidth="1"/>
    <col min="3592" max="3592" width="16.140625" style="1" customWidth="1"/>
    <col min="3593" max="3593" width="11.5703125" style="1" customWidth="1"/>
    <col min="3594" max="3594" width="22" style="1" customWidth="1"/>
    <col min="3595" max="3598" width="5.85546875" style="1" customWidth="1"/>
    <col min="3599" max="3599" width="7.710937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8.5703125" style="1" customWidth="1"/>
    <col min="3847" max="3847" width="28.5703125" style="1" customWidth="1"/>
    <col min="3848" max="3848" width="16.140625" style="1" customWidth="1"/>
    <col min="3849" max="3849" width="11.5703125" style="1" customWidth="1"/>
    <col min="3850" max="3850" width="22" style="1" customWidth="1"/>
    <col min="3851" max="3854" width="5.85546875" style="1" customWidth="1"/>
    <col min="3855" max="3855" width="7.710937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8.5703125" style="1" customWidth="1"/>
    <col min="4103" max="4103" width="28.5703125" style="1" customWidth="1"/>
    <col min="4104" max="4104" width="16.140625" style="1" customWidth="1"/>
    <col min="4105" max="4105" width="11.5703125" style="1" customWidth="1"/>
    <col min="4106" max="4106" width="22" style="1" customWidth="1"/>
    <col min="4107" max="4110" width="5.85546875" style="1" customWidth="1"/>
    <col min="4111" max="4111" width="7.710937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8.5703125" style="1" customWidth="1"/>
    <col min="4359" max="4359" width="28.5703125" style="1" customWidth="1"/>
    <col min="4360" max="4360" width="16.140625" style="1" customWidth="1"/>
    <col min="4361" max="4361" width="11.5703125" style="1" customWidth="1"/>
    <col min="4362" max="4362" width="22" style="1" customWidth="1"/>
    <col min="4363" max="4366" width="5.85546875" style="1" customWidth="1"/>
    <col min="4367" max="4367" width="7.710937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8.5703125" style="1" customWidth="1"/>
    <col min="4615" max="4615" width="28.5703125" style="1" customWidth="1"/>
    <col min="4616" max="4616" width="16.140625" style="1" customWidth="1"/>
    <col min="4617" max="4617" width="11.5703125" style="1" customWidth="1"/>
    <col min="4618" max="4618" width="22" style="1" customWidth="1"/>
    <col min="4619" max="4622" width="5.85546875" style="1" customWidth="1"/>
    <col min="4623" max="4623" width="7.710937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8.5703125" style="1" customWidth="1"/>
    <col min="4871" max="4871" width="28.5703125" style="1" customWidth="1"/>
    <col min="4872" max="4872" width="16.140625" style="1" customWidth="1"/>
    <col min="4873" max="4873" width="11.5703125" style="1" customWidth="1"/>
    <col min="4874" max="4874" width="22" style="1" customWidth="1"/>
    <col min="4875" max="4878" width="5.85546875" style="1" customWidth="1"/>
    <col min="4879" max="4879" width="7.710937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8.5703125" style="1" customWidth="1"/>
    <col min="5127" max="5127" width="28.5703125" style="1" customWidth="1"/>
    <col min="5128" max="5128" width="16.140625" style="1" customWidth="1"/>
    <col min="5129" max="5129" width="11.5703125" style="1" customWidth="1"/>
    <col min="5130" max="5130" width="22" style="1" customWidth="1"/>
    <col min="5131" max="5134" width="5.85546875" style="1" customWidth="1"/>
    <col min="5135" max="5135" width="7.710937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8.5703125" style="1" customWidth="1"/>
    <col min="5383" max="5383" width="28.5703125" style="1" customWidth="1"/>
    <col min="5384" max="5384" width="16.140625" style="1" customWidth="1"/>
    <col min="5385" max="5385" width="11.5703125" style="1" customWidth="1"/>
    <col min="5386" max="5386" width="22" style="1" customWidth="1"/>
    <col min="5387" max="5390" width="5.85546875" style="1" customWidth="1"/>
    <col min="5391" max="5391" width="7.710937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8.5703125" style="1" customWidth="1"/>
    <col min="5639" max="5639" width="28.5703125" style="1" customWidth="1"/>
    <col min="5640" max="5640" width="16.140625" style="1" customWidth="1"/>
    <col min="5641" max="5641" width="11.5703125" style="1" customWidth="1"/>
    <col min="5642" max="5642" width="22" style="1" customWidth="1"/>
    <col min="5643" max="5646" width="5.85546875" style="1" customWidth="1"/>
    <col min="5647" max="5647" width="7.710937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8.5703125" style="1" customWidth="1"/>
    <col min="5895" max="5895" width="28.5703125" style="1" customWidth="1"/>
    <col min="5896" max="5896" width="16.140625" style="1" customWidth="1"/>
    <col min="5897" max="5897" width="11.5703125" style="1" customWidth="1"/>
    <col min="5898" max="5898" width="22" style="1" customWidth="1"/>
    <col min="5899" max="5902" width="5.85546875" style="1" customWidth="1"/>
    <col min="5903" max="5903" width="7.710937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8.5703125" style="1" customWidth="1"/>
    <col min="6151" max="6151" width="28.5703125" style="1" customWidth="1"/>
    <col min="6152" max="6152" width="16.140625" style="1" customWidth="1"/>
    <col min="6153" max="6153" width="11.5703125" style="1" customWidth="1"/>
    <col min="6154" max="6154" width="22" style="1" customWidth="1"/>
    <col min="6155" max="6158" width="5.85546875" style="1" customWidth="1"/>
    <col min="6159" max="6159" width="7.710937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8.5703125" style="1" customWidth="1"/>
    <col min="6407" max="6407" width="28.5703125" style="1" customWidth="1"/>
    <col min="6408" max="6408" width="16.140625" style="1" customWidth="1"/>
    <col min="6409" max="6409" width="11.5703125" style="1" customWidth="1"/>
    <col min="6410" max="6410" width="22" style="1" customWidth="1"/>
    <col min="6411" max="6414" width="5.85546875" style="1" customWidth="1"/>
    <col min="6415" max="6415" width="7.710937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8.5703125" style="1" customWidth="1"/>
    <col min="6663" max="6663" width="28.5703125" style="1" customWidth="1"/>
    <col min="6664" max="6664" width="16.140625" style="1" customWidth="1"/>
    <col min="6665" max="6665" width="11.5703125" style="1" customWidth="1"/>
    <col min="6666" max="6666" width="22" style="1" customWidth="1"/>
    <col min="6667" max="6670" width="5.85546875" style="1" customWidth="1"/>
    <col min="6671" max="6671" width="7.710937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8.5703125" style="1" customWidth="1"/>
    <col min="6919" max="6919" width="28.5703125" style="1" customWidth="1"/>
    <col min="6920" max="6920" width="16.140625" style="1" customWidth="1"/>
    <col min="6921" max="6921" width="11.5703125" style="1" customWidth="1"/>
    <col min="6922" max="6922" width="22" style="1" customWidth="1"/>
    <col min="6923" max="6926" width="5.85546875" style="1" customWidth="1"/>
    <col min="6927" max="6927" width="7.710937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8.5703125" style="1" customWidth="1"/>
    <col min="7175" max="7175" width="28.5703125" style="1" customWidth="1"/>
    <col min="7176" max="7176" width="16.140625" style="1" customWidth="1"/>
    <col min="7177" max="7177" width="11.5703125" style="1" customWidth="1"/>
    <col min="7178" max="7178" width="22" style="1" customWidth="1"/>
    <col min="7179" max="7182" width="5.85546875" style="1" customWidth="1"/>
    <col min="7183" max="7183" width="7.710937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8.5703125" style="1" customWidth="1"/>
    <col min="7431" max="7431" width="28.5703125" style="1" customWidth="1"/>
    <col min="7432" max="7432" width="16.140625" style="1" customWidth="1"/>
    <col min="7433" max="7433" width="11.5703125" style="1" customWidth="1"/>
    <col min="7434" max="7434" width="22" style="1" customWidth="1"/>
    <col min="7435" max="7438" width="5.85546875" style="1" customWidth="1"/>
    <col min="7439" max="7439" width="7.710937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8.5703125" style="1" customWidth="1"/>
    <col min="7687" max="7687" width="28.5703125" style="1" customWidth="1"/>
    <col min="7688" max="7688" width="16.140625" style="1" customWidth="1"/>
    <col min="7689" max="7689" width="11.5703125" style="1" customWidth="1"/>
    <col min="7690" max="7690" width="22" style="1" customWidth="1"/>
    <col min="7691" max="7694" width="5.85546875" style="1" customWidth="1"/>
    <col min="7695" max="7695" width="7.710937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8.5703125" style="1" customWidth="1"/>
    <col min="7943" max="7943" width="28.5703125" style="1" customWidth="1"/>
    <col min="7944" max="7944" width="16.140625" style="1" customWidth="1"/>
    <col min="7945" max="7945" width="11.5703125" style="1" customWidth="1"/>
    <col min="7946" max="7946" width="22" style="1" customWidth="1"/>
    <col min="7947" max="7950" width="5.85546875" style="1" customWidth="1"/>
    <col min="7951" max="7951" width="7.710937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8.5703125" style="1" customWidth="1"/>
    <col min="8199" max="8199" width="28.5703125" style="1" customWidth="1"/>
    <col min="8200" max="8200" width="16.140625" style="1" customWidth="1"/>
    <col min="8201" max="8201" width="11.5703125" style="1" customWidth="1"/>
    <col min="8202" max="8202" width="22" style="1" customWidth="1"/>
    <col min="8203" max="8206" width="5.85546875" style="1" customWidth="1"/>
    <col min="8207" max="8207" width="7.710937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8.5703125" style="1" customWidth="1"/>
    <col min="8455" max="8455" width="28.5703125" style="1" customWidth="1"/>
    <col min="8456" max="8456" width="16.140625" style="1" customWidth="1"/>
    <col min="8457" max="8457" width="11.5703125" style="1" customWidth="1"/>
    <col min="8458" max="8458" width="22" style="1" customWidth="1"/>
    <col min="8459" max="8462" width="5.85546875" style="1" customWidth="1"/>
    <col min="8463" max="8463" width="7.710937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8.5703125" style="1" customWidth="1"/>
    <col min="8711" max="8711" width="28.5703125" style="1" customWidth="1"/>
    <col min="8712" max="8712" width="16.140625" style="1" customWidth="1"/>
    <col min="8713" max="8713" width="11.5703125" style="1" customWidth="1"/>
    <col min="8714" max="8714" width="22" style="1" customWidth="1"/>
    <col min="8715" max="8718" width="5.85546875" style="1" customWidth="1"/>
    <col min="8719" max="8719" width="7.710937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8.5703125" style="1" customWidth="1"/>
    <col min="8967" max="8967" width="28.5703125" style="1" customWidth="1"/>
    <col min="8968" max="8968" width="16.140625" style="1" customWidth="1"/>
    <col min="8969" max="8969" width="11.5703125" style="1" customWidth="1"/>
    <col min="8970" max="8970" width="22" style="1" customWidth="1"/>
    <col min="8971" max="8974" width="5.85546875" style="1" customWidth="1"/>
    <col min="8975" max="8975" width="7.710937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8.5703125" style="1" customWidth="1"/>
    <col min="9223" max="9223" width="28.5703125" style="1" customWidth="1"/>
    <col min="9224" max="9224" width="16.140625" style="1" customWidth="1"/>
    <col min="9225" max="9225" width="11.5703125" style="1" customWidth="1"/>
    <col min="9226" max="9226" width="22" style="1" customWidth="1"/>
    <col min="9227" max="9230" width="5.85546875" style="1" customWidth="1"/>
    <col min="9231" max="9231" width="7.710937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8.5703125" style="1" customWidth="1"/>
    <col min="9479" max="9479" width="28.5703125" style="1" customWidth="1"/>
    <col min="9480" max="9480" width="16.140625" style="1" customWidth="1"/>
    <col min="9481" max="9481" width="11.5703125" style="1" customWidth="1"/>
    <col min="9482" max="9482" width="22" style="1" customWidth="1"/>
    <col min="9483" max="9486" width="5.85546875" style="1" customWidth="1"/>
    <col min="9487" max="9487" width="7.710937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8.5703125" style="1" customWidth="1"/>
    <col min="9735" max="9735" width="28.5703125" style="1" customWidth="1"/>
    <col min="9736" max="9736" width="16.140625" style="1" customWidth="1"/>
    <col min="9737" max="9737" width="11.5703125" style="1" customWidth="1"/>
    <col min="9738" max="9738" width="22" style="1" customWidth="1"/>
    <col min="9739" max="9742" width="5.85546875" style="1" customWidth="1"/>
    <col min="9743" max="9743" width="7.710937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8.5703125" style="1" customWidth="1"/>
    <col min="9991" max="9991" width="28.5703125" style="1" customWidth="1"/>
    <col min="9992" max="9992" width="16.140625" style="1" customWidth="1"/>
    <col min="9993" max="9993" width="11.5703125" style="1" customWidth="1"/>
    <col min="9994" max="9994" width="22" style="1" customWidth="1"/>
    <col min="9995" max="9998" width="5.85546875" style="1" customWidth="1"/>
    <col min="9999" max="9999" width="7.710937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8.5703125" style="1" customWidth="1"/>
    <col min="10247" max="10247" width="28.5703125" style="1" customWidth="1"/>
    <col min="10248" max="10248" width="16.140625" style="1" customWidth="1"/>
    <col min="10249" max="10249" width="11.5703125" style="1" customWidth="1"/>
    <col min="10250" max="10250" width="22" style="1" customWidth="1"/>
    <col min="10251" max="10254" width="5.85546875" style="1" customWidth="1"/>
    <col min="10255" max="10255" width="7.710937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8.5703125" style="1" customWidth="1"/>
    <col min="10503" max="10503" width="28.5703125" style="1" customWidth="1"/>
    <col min="10504" max="10504" width="16.140625" style="1" customWidth="1"/>
    <col min="10505" max="10505" width="11.5703125" style="1" customWidth="1"/>
    <col min="10506" max="10506" width="22" style="1" customWidth="1"/>
    <col min="10507" max="10510" width="5.85546875" style="1" customWidth="1"/>
    <col min="10511" max="10511" width="7.710937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8.5703125" style="1" customWidth="1"/>
    <col min="10759" max="10759" width="28.5703125" style="1" customWidth="1"/>
    <col min="10760" max="10760" width="16.140625" style="1" customWidth="1"/>
    <col min="10761" max="10761" width="11.5703125" style="1" customWidth="1"/>
    <col min="10762" max="10762" width="22" style="1" customWidth="1"/>
    <col min="10763" max="10766" width="5.85546875" style="1" customWidth="1"/>
    <col min="10767" max="10767" width="7.710937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8.5703125" style="1" customWidth="1"/>
    <col min="11015" max="11015" width="28.5703125" style="1" customWidth="1"/>
    <col min="11016" max="11016" width="16.140625" style="1" customWidth="1"/>
    <col min="11017" max="11017" width="11.5703125" style="1" customWidth="1"/>
    <col min="11018" max="11018" width="22" style="1" customWidth="1"/>
    <col min="11019" max="11022" width="5.85546875" style="1" customWidth="1"/>
    <col min="11023" max="11023" width="7.710937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8.5703125" style="1" customWidth="1"/>
    <col min="11271" max="11271" width="28.5703125" style="1" customWidth="1"/>
    <col min="11272" max="11272" width="16.140625" style="1" customWidth="1"/>
    <col min="11273" max="11273" width="11.5703125" style="1" customWidth="1"/>
    <col min="11274" max="11274" width="22" style="1" customWidth="1"/>
    <col min="11275" max="11278" width="5.85546875" style="1" customWidth="1"/>
    <col min="11279" max="11279" width="7.710937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8.5703125" style="1" customWidth="1"/>
    <col min="11527" max="11527" width="28.5703125" style="1" customWidth="1"/>
    <col min="11528" max="11528" width="16.140625" style="1" customWidth="1"/>
    <col min="11529" max="11529" width="11.5703125" style="1" customWidth="1"/>
    <col min="11530" max="11530" width="22" style="1" customWidth="1"/>
    <col min="11531" max="11534" width="5.85546875" style="1" customWidth="1"/>
    <col min="11535" max="11535" width="7.710937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8.5703125" style="1" customWidth="1"/>
    <col min="11783" max="11783" width="28.5703125" style="1" customWidth="1"/>
    <col min="11784" max="11784" width="16.140625" style="1" customWidth="1"/>
    <col min="11785" max="11785" width="11.5703125" style="1" customWidth="1"/>
    <col min="11786" max="11786" width="22" style="1" customWidth="1"/>
    <col min="11787" max="11790" width="5.85546875" style="1" customWidth="1"/>
    <col min="11791" max="11791" width="7.710937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8.5703125" style="1" customWidth="1"/>
    <col min="12039" max="12039" width="28.5703125" style="1" customWidth="1"/>
    <col min="12040" max="12040" width="16.140625" style="1" customWidth="1"/>
    <col min="12041" max="12041" width="11.5703125" style="1" customWidth="1"/>
    <col min="12042" max="12042" width="22" style="1" customWidth="1"/>
    <col min="12043" max="12046" width="5.85546875" style="1" customWidth="1"/>
    <col min="12047" max="12047" width="7.710937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8.5703125" style="1" customWidth="1"/>
    <col min="12295" max="12295" width="28.5703125" style="1" customWidth="1"/>
    <col min="12296" max="12296" width="16.140625" style="1" customWidth="1"/>
    <col min="12297" max="12297" width="11.5703125" style="1" customWidth="1"/>
    <col min="12298" max="12298" width="22" style="1" customWidth="1"/>
    <col min="12299" max="12302" width="5.85546875" style="1" customWidth="1"/>
    <col min="12303" max="12303" width="7.710937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8.5703125" style="1" customWidth="1"/>
    <col min="12551" max="12551" width="28.5703125" style="1" customWidth="1"/>
    <col min="12552" max="12552" width="16.140625" style="1" customWidth="1"/>
    <col min="12553" max="12553" width="11.5703125" style="1" customWidth="1"/>
    <col min="12554" max="12554" width="22" style="1" customWidth="1"/>
    <col min="12555" max="12558" width="5.85546875" style="1" customWidth="1"/>
    <col min="12559" max="12559" width="7.710937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8.5703125" style="1" customWidth="1"/>
    <col min="12807" max="12807" width="28.5703125" style="1" customWidth="1"/>
    <col min="12808" max="12808" width="16.140625" style="1" customWidth="1"/>
    <col min="12809" max="12809" width="11.5703125" style="1" customWidth="1"/>
    <col min="12810" max="12810" width="22" style="1" customWidth="1"/>
    <col min="12811" max="12814" width="5.85546875" style="1" customWidth="1"/>
    <col min="12815" max="12815" width="7.710937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8.5703125" style="1" customWidth="1"/>
    <col min="13063" max="13063" width="28.5703125" style="1" customWidth="1"/>
    <col min="13064" max="13064" width="16.140625" style="1" customWidth="1"/>
    <col min="13065" max="13065" width="11.5703125" style="1" customWidth="1"/>
    <col min="13066" max="13066" width="22" style="1" customWidth="1"/>
    <col min="13067" max="13070" width="5.85546875" style="1" customWidth="1"/>
    <col min="13071" max="13071" width="7.710937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8.5703125" style="1" customWidth="1"/>
    <col min="13319" max="13319" width="28.5703125" style="1" customWidth="1"/>
    <col min="13320" max="13320" width="16.140625" style="1" customWidth="1"/>
    <col min="13321" max="13321" width="11.5703125" style="1" customWidth="1"/>
    <col min="13322" max="13322" width="22" style="1" customWidth="1"/>
    <col min="13323" max="13326" width="5.85546875" style="1" customWidth="1"/>
    <col min="13327" max="13327" width="7.710937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8.5703125" style="1" customWidth="1"/>
    <col min="13575" max="13575" width="28.5703125" style="1" customWidth="1"/>
    <col min="13576" max="13576" width="16.140625" style="1" customWidth="1"/>
    <col min="13577" max="13577" width="11.5703125" style="1" customWidth="1"/>
    <col min="13578" max="13578" width="22" style="1" customWidth="1"/>
    <col min="13579" max="13582" width="5.85546875" style="1" customWidth="1"/>
    <col min="13583" max="13583" width="7.710937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8.5703125" style="1" customWidth="1"/>
    <col min="13831" max="13831" width="28.5703125" style="1" customWidth="1"/>
    <col min="13832" max="13832" width="16.140625" style="1" customWidth="1"/>
    <col min="13833" max="13833" width="11.5703125" style="1" customWidth="1"/>
    <col min="13834" max="13834" width="22" style="1" customWidth="1"/>
    <col min="13835" max="13838" width="5.85546875" style="1" customWidth="1"/>
    <col min="13839" max="13839" width="7.710937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8.5703125" style="1" customWidth="1"/>
    <col min="14087" max="14087" width="28.5703125" style="1" customWidth="1"/>
    <col min="14088" max="14088" width="16.140625" style="1" customWidth="1"/>
    <col min="14089" max="14089" width="11.5703125" style="1" customWidth="1"/>
    <col min="14090" max="14090" width="22" style="1" customWidth="1"/>
    <col min="14091" max="14094" width="5.85546875" style="1" customWidth="1"/>
    <col min="14095" max="14095" width="7.710937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8.5703125" style="1" customWidth="1"/>
    <col min="14343" max="14343" width="28.5703125" style="1" customWidth="1"/>
    <col min="14344" max="14344" width="16.140625" style="1" customWidth="1"/>
    <col min="14345" max="14345" width="11.5703125" style="1" customWidth="1"/>
    <col min="14346" max="14346" width="22" style="1" customWidth="1"/>
    <col min="14347" max="14350" width="5.85546875" style="1" customWidth="1"/>
    <col min="14351" max="14351" width="7.710937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8.5703125" style="1" customWidth="1"/>
    <col min="14599" max="14599" width="28.5703125" style="1" customWidth="1"/>
    <col min="14600" max="14600" width="16.140625" style="1" customWidth="1"/>
    <col min="14601" max="14601" width="11.5703125" style="1" customWidth="1"/>
    <col min="14602" max="14602" width="22" style="1" customWidth="1"/>
    <col min="14603" max="14606" width="5.85546875" style="1" customWidth="1"/>
    <col min="14607" max="14607" width="7.710937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8.5703125" style="1" customWidth="1"/>
    <col min="14855" max="14855" width="28.5703125" style="1" customWidth="1"/>
    <col min="14856" max="14856" width="16.140625" style="1" customWidth="1"/>
    <col min="14857" max="14857" width="11.5703125" style="1" customWidth="1"/>
    <col min="14858" max="14858" width="22" style="1" customWidth="1"/>
    <col min="14859" max="14862" width="5.85546875" style="1" customWidth="1"/>
    <col min="14863" max="14863" width="7.710937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8.5703125" style="1" customWidth="1"/>
    <col min="15111" max="15111" width="28.5703125" style="1" customWidth="1"/>
    <col min="15112" max="15112" width="16.140625" style="1" customWidth="1"/>
    <col min="15113" max="15113" width="11.5703125" style="1" customWidth="1"/>
    <col min="15114" max="15114" width="22" style="1" customWidth="1"/>
    <col min="15115" max="15118" width="5.85546875" style="1" customWidth="1"/>
    <col min="15119" max="15119" width="7.710937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8.5703125" style="1" customWidth="1"/>
    <col min="15367" max="15367" width="28.5703125" style="1" customWidth="1"/>
    <col min="15368" max="15368" width="16.140625" style="1" customWidth="1"/>
    <col min="15369" max="15369" width="11.5703125" style="1" customWidth="1"/>
    <col min="15370" max="15370" width="22" style="1" customWidth="1"/>
    <col min="15371" max="15374" width="5.85546875" style="1" customWidth="1"/>
    <col min="15375" max="15375" width="7.710937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8.5703125" style="1" customWidth="1"/>
    <col min="15623" max="15623" width="28.5703125" style="1" customWidth="1"/>
    <col min="15624" max="15624" width="16.140625" style="1" customWidth="1"/>
    <col min="15625" max="15625" width="11.5703125" style="1" customWidth="1"/>
    <col min="15626" max="15626" width="22" style="1" customWidth="1"/>
    <col min="15627" max="15630" width="5.85546875" style="1" customWidth="1"/>
    <col min="15631" max="15631" width="7.710937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8.5703125" style="1" customWidth="1"/>
    <col min="15879" max="15879" width="28.5703125" style="1" customWidth="1"/>
    <col min="15880" max="15880" width="16.140625" style="1" customWidth="1"/>
    <col min="15881" max="15881" width="11.5703125" style="1" customWidth="1"/>
    <col min="15882" max="15882" width="22" style="1" customWidth="1"/>
    <col min="15883" max="15886" width="5.85546875" style="1" customWidth="1"/>
    <col min="15887" max="15887" width="7.710937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8.5703125" style="1" customWidth="1"/>
    <col min="16135" max="16135" width="28.5703125" style="1" customWidth="1"/>
    <col min="16136" max="16136" width="16.140625" style="1" customWidth="1"/>
    <col min="16137" max="16137" width="11.5703125" style="1" customWidth="1"/>
    <col min="16138" max="16138" width="22" style="1" customWidth="1"/>
    <col min="16139" max="16142" width="5.85546875" style="1" customWidth="1"/>
    <col min="16143" max="16143" width="7.710937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4" ht="38.25" customHeight="1" thickBot="1" x14ac:dyDescent="0.3">
      <c r="A1" s="267"/>
      <c r="B1" s="267"/>
      <c r="C1" s="267"/>
      <c r="D1" s="267"/>
      <c r="E1" s="267"/>
      <c r="F1" s="267"/>
      <c r="G1" s="267"/>
      <c r="H1" s="267"/>
      <c r="I1" s="267"/>
      <c r="J1" s="267"/>
      <c r="K1" s="267"/>
      <c r="L1" s="267"/>
      <c r="M1" s="267"/>
      <c r="N1" s="267"/>
      <c r="O1" s="267"/>
      <c r="P1" s="267"/>
      <c r="Q1" s="267"/>
      <c r="R1" s="267"/>
      <c r="S1" s="267"/>
      <c r="T1" s="267"/>
      <c r="U1" s="267"/>
      <c r="V1" s="267"/>
    </row>
    <row r="2" spans="1:24" x14ac:dyDescent="0.25">
      <c r="A2" s="270"/>
      <c r="B2" s="283" t="s">
        <v>0</v>
      </c>
      <c r="C2" s="284"/>
      <c r="D2" s="284"/>
      <c r="E2" s="284"/>
      <c r="F2" s="284"/>
      <c r="G2" s="284"/>
      <c r="H2" s="284"/>
      <c r="I2" s="284"/>
      <c r="J2" s="284"/>
      <c r="K2" s="284"/>
      <c r="L2" s="284"/>
      <c r="M2" s="284"/>
      <c r="N2" s="284"/>
      <c r="O2" s="284"/>
      <c r="P2" s="284"/>
      <c r="Q2" s="284"/>
      <c r="R2" s="284"/>
      <c r="S2" s="284"/>
      <c r="T2" s="284"/>
      <c r="U2" s="284"/>
      <c r="V2" s="284"/>
      <c r="W2" s="285"/>
      <c r="X2" s="4" t="s">
        <v>1</v>
      </c>
    </row>
    <row r="3" spans="1:24" x14ac:dyDescent="0.25">
      <c r="A3" s="271"/>
      <c r="B3" s="286" t="s">
        <v>2</v>
      </c>
      <c r="C3" s="287"/>
      <c r="D3" s="287"/>
      <c r="E3" s="287"/>
      <c r="F3" s="287"/>
      <c r="G3" s="287"/>
      <c r="H3" s="287"/>
      <c r="I3" s="287"/>
      <c r="J3" s="287"/>
      <c r="K3" s="287"/>
      <c r="L3" s="287"/>
      <c r="M3" s="287"/>
      <c r="N3" s="287"/>
      <c r="O3" s="287"/>
      <c r="P3" s="287"/>
      <c r="Q3" s="287"/>
      <c r="R3" s="287"/>
      <c r="S3" s="287"/>
      <c r="T3" s="287"/>
      <c r="U3" s="287"/>
      <c r="V3" s="287"/>
      <c r="W3" s="288"/>
      <c r="X3" s="5" t="s">
        <v>3</v>
      </c>
    </row>
    <row r="4" spans="1:24" ht="42.75" x14ac:dyDescent="0.25">
      <c r="A4" s="271"/>
      <c r="B4" s="289" t="s">
        <v>4</v>
      </c>
      <c r="C4" s="290"/>
      <c r="D4" s="290"/>
      <c r="E4" s="290"/>
      <c r="F4" s="290"/>
      <c r="G4" s="290"/>
      <c r="H4" s="290"/>
      <c r="I4" s="290"/>
      <c r="J4" s="290"/>
      <c r="K4" s="290"/>
      <c r="L4" s="290"/>
      <c r="M4" s="290"/>
      <c r="N4" s="290"/>
      <c r="O4" s="290"/>
      <c r="P4" s="290"/>
      <c r="Q4" s="290"/>
      <c r="R4" s="290"/>
      <c r="S4" s="290"/>
      <c r="T4" s="290"/>
      <c r="U4" s="290"/>
      <c r="V4" s="290"/>
      <c r="W4" s="291"/>
      <c r="X4" s="6" t="s">
        <v>5</v>
      </c>
    </row>
    <row r="5" spans="1:24" ht="15.75" customHeight="1" thickBot="1" x14ac:dyDescent="0.3">
      <c r="A5" s="272"/>
      <c r="B5" s="292"/>
      <c r="C5" s="293"/>
      <c r="D5" s="293"/>
      <c r="E5" s="293"/>
      <c r="F5" s="293"/>
      <c r="G5" s="293"/>
      <c r="H5" s="293"/>
      <c r="I5" s="293"/>
      <c r="J5" s="293"/>
      <c r="K5" s="293"/>
      <c r="L5" s="293"/>
      <c r="M5" s="293"/>
      <c r="N5" s="293"/>
      <c r="O5" s="293"/>
      <c r="P5" s="293"/>
      <c r="Q5" s="293"/>
      <c r="R5" s="293"/>
      <c r="S5" s="293"/>
      <c r="T5" s="293"/>
      <c r="U5" s="293"/>
      <c r="V5" s="293"/>
      <c r="W5" s="294"/>
      <c r="X5" s="7" t="s">
        <v>6</v>
      </c>
    </row>
    <row r="6" spans="1:24" ht="6.75" customHeight="1" thickBot="1" x14ac:dyDescent="0.3">
      <c r="A6" s="266"/>
      <c r="B6" s="268"/>
      <c r="C6" s="268"/>
      <c r="D6" s="268"/>
      <c r="E6" s="268"/>
      <c r="F6" s="268"/>
      <c r="G6" s="268"/>
      <c r="H6" s="268"/>
      <c r="I6" s="268"/>
      <c r="J6" s="268"/>
      <c r="K6" s="268"/>
      <c r="L6" s="268"/>
      <c r="M6" s="268"/>
      <c r="N6" s="268"/>
      <c r="O6" s="268"/>
      <c r="P6" s="268"/>
      <c r="Q6" s="268"/>
      <c r="R6" s="268"/>
      <c r="S6" s="268"/>
      <c r="T6" s="268"/>
      <c r="U6" s="268"/>
      <c r="V6" s="268"/>
      <c r="W6" s="268"/>
      <c r="X6" s="268"/>
    </row>
    <row r="7" spans="1:24" ht="15.95" customHeight="1" thickBot="1" x14ac:dyDescent="0.3">
      <c r="A7" s="8" t="s">
        <v>7</v>
      </c>
      <c r="B7" s="263" t="s">
        <v>714</v>
      </c>
      <c r="C7" s="264"/>
      <c r="D7" s="264"/>
      <c r="E7" s="264"/>
      <c r="F7" s="264"/>
      <c r="G7" s="264"/>
      <c r="H7" s="264"/>
      <c r="I7" s="264"/>
      <c r="J7" s="264"/>
      <c r="K7" s="264"/>
      <c r="L7" s="264"/>
      <c r="M7" s="264"/>
      <c r="N7" s="264"/>
      <c r="O7" s="264"/>
      <c r="P7" s="264"/>
      <c r="Q7" s="264"/>
      <c r="R7" s="264"/>
      <c r="S7" s="264"/>
      <c r="T7" s="264"/>
      <c r="U7" s="264"/>
      <c r="V7" s="264"/>
      <c r="W7" s="264"/>
      <c r="X7" s="265"/>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457" t="s">
        <v>8</v>
      </c>
      <c r="B9" s="457" t="s">
        <v>9</v>
      </c>
      <c r="C9" s="457" t="s">
        <v>10</v>
      </c>
      <c r="D9" s="457" t="s">
        <v>11</v>
      </c>
      <c r="E9" s="457" t="s">
        <v>12</v>
      </c>
      <c r="F9" s="457" t="s">
        <v>13</v>
      </c>
      <c r="G9" s="457" t="s">
        <v>14</v>
      </c>
      <c r="H9" s="457" t="s">
        <v>15</v>
      </c>
      <c r="I9" s="457" t="s">
        <v>16</v>
      </c>
      <c r="J9" s="457" t="s">
        <v>17</v>
      </c>
      <c r="K9" s="463" t="s">
        <v>18</v>
      </c>
      <c r="L9" s="464"/>
      <c r="M9" s="464"/>
      <c r="N9" s="464"/>
      <c r="O9" s="464"/>
      <c r="P9" s="241"/>
      <c r="Q9" s="465" t="s">
        <v>19</v>
      </c>
      <c r="R9" s="466"/>
      <c r="S9" s="466"/>
      <c r="T9" s="466"/>
      <c r="U9" s="467"/>
      <c r="V9" s="457" t="s">
        <v>20</v>
      </c>
      <c r="W9" s="457" t="s">
        <v>21</v>
      </c>
      <c r="X9" s="457" t="s">
        <v>22</v>
      </c>
    </row>
    <row r="10" spans="1:24" ht="42.75" x14ac:dyDescent="0.25">
      <c r="A10" s="458"/>
      <c r="B10" s="458"/>
      <c r="C10" s="458"/>
      <c r="D10" s="458"/>
      <c r="E10" s="458"/>
      <c r="F10" s="458"/>
      <c r="G10" s="458"/>
      <c r="H10" s="458"/>
      <c r="I10" s="458"/>
      <c r="J10" s="458"/>
      <c r="K10" s="219" t="s">
        <v>23</v>
      </c>
      <c r="L10" s="219" t="s">
        <v>24</v>
      </c>
      <c r="M10" s="219" t="s">
        <v>25</v>
      </c>
      <c r="N10" s="219" t="s">
        <v>26</v>
      </c>
      <c r="O10" s="239" t="s">
        <v>27</v>
      </c>
      <c r="P10" s="241"/>
      <c r="Q10" s="219" t="s">
        <v>28</v>
      </c>
      <c r="R10" s="219" t="s">
        <v>24</v>
      </c>
      <c r="S10" s="219" t="s">
        <v>25</v>
      </c>
      <c r="T10" s="219" t="s">
        <v>26</v>
      </c>
      <c r="U10" s="219" t="s">
        <v>27</v>
      </c>
      <c r="V10" s="458"/>
      <c r="W10" s="458"/>
      <c r="X10" s="458"/>
    </row>
    <row r="11" spans="1:24" ht="77.25" customHeight="1" x14ac:dyDescent="0.25">
      <c r="A11" s="240" t="s">
        <v>597</v>
      </c>
      <c r="B11" s="220" t="s">
        <v>598</v>
      </c>
      <c r="C11" s="220">
        <v>1</v>
      </c>
      <c r="D11" s="220" t="s">
        <v>599</v>
      </c>
      <c r="E11" s="220" t="s">
        <v>600</v>
      </c>
      <c r="F11" s="220" t="s">
        <v>601</v>
      </c>
      <c r="G11" s="73" t="s">
        <v>602</v>
      </c>
      <c r="H11" s="72">
        <v>1</v>
      </c>
      <c r="I11" s="220" t="s">
        <v>118</v>
      </c>
      <c r="J11" s="220" t="s">
        <v>603</v>
      </c>
      <c r="K11" s="19">
        <v>1</v>
      </c>
      <c r="L11" s="19">
        <v>0</v>
      </c>
      <c r="M11" s="19">
        <v>0</v>
      </c>
      <c r="N11" s="19">
        <v>0</v>
      </c>
      <c r="O11" s="648">
        <f t="shared" ref="O11:O18" si="0">SUM(K11:N11)</f>
        <v>1</v>
      </c>
      <c r="P11" s="241"/>
      <c r="Q11" s="19">
        <v>1</v>
      </c>
      <c r="R11" s="19">
        <v>0</v>
      </c>
      <c r="S11" s="19">
        <v>0</v>
      </c>
      <c r="T11" s="19">
        <v>0</v>
      </c>
      <c r="U11" s="19">
        <f>SUM(Q11:T11)</f>
        <v>1</v>
      </c>
      <c r="V11" s="649" t="s">
        <v>1072</v>
      </c>
      <c r="W11" s="101" t="s">
        <v>1073</v>
      </c>
      <c r="X11" s="101" t="s">
        <v>1073</v>
      </c>
    </row>
    <row r="12" spans="1:24" ht="378" customHeight="1" x14ac:dyDescent="0.25">
      <c r="A12" s="240"/>
      <c r="B12" s="248" t="s">
        <v>604</v>
      </c>
      <c r="C12" s="73">
        <v>1</v>
      </c>
      <c r="D12" s="220" t="s">
        <v>605</v>
      </c>
      <c r="E12" s="220" t="s">
        <v>600</v>
      </c>
      <c r="F12" s="220" t="s">
        <v>606</v>
      </c>
      <c r="G12" s="220" t="s">
        <v>719</v>
      </c>
      <c r="H12" s="22">
        <v>0.9</v>
      </c>
      <c r="I12" s="220" t="s">
        <v>118</v>
      </c>
      <c r="J12" s="220" t="s">
        <v>607</v>
      </c>
      <c r="K12" s="19">
        <v>0.1</v>
      </c>
      <c r="L12" s="19">
        <v>0.2</v>
      </c>
      <c r="M12" s="19">
        <v>0.4</v>
      </c>
      <c r="N12" s="19">
        <v>0.3</v>
      </c>
      <c r="O12" s="648">
        <f t="shared" si="0"/>
        <v>1</v>
      </c>
      <c r="P12" s="241"/>
      <c r="Q12" s="19">
        <v>0.1</v>
      </c>
      <c r="R12" s="19">
        <v>0.15</v>
      </c>
      <c r="S12" s="19"/>
      <c r="T12" s="19"/>
      <c r="U12" s="19">
        <f t="shared" ref="U12:U18" si="1">SUM(Q12:T12)</f>
        <v>0.25</v>
      </c>
      <c r="V12" s="108" t="s">
        <v>1074</v>
      </c>
      <c r="W12" s="238" t="s">
        <v>1075</v>
      </c>
      <c r="X12" s="238" t="s">
        <v>1076</v>
      </c>
    </row>
    <row r="13" spans="1:24" ht="69.75" customHeight="1" x14ac:dyDescent="0.25">
      <c r="A13" s="240"/>
      <c r="B13" s="250"/>
      <c r="C13" s="220">
        <v>2</v>
      </c>
      <c r="D13" s="220" t="s">
        <v>608</v>
      </c>
      <c r="E13" s="220" t="s">
        <v>600</v>
      </c>
      <c r="F13" s="220" t="s">
        <v>609</v>
      </c>
      <c r="G13" s="220" t="s">
        <v>610</v>
      </c>
      <c r="H13" s="68">
        <v>1</v>
      </c>
      <c r="I13" s="220" t="s">
        <v>118</v>
      </c>
      <c r="J13" s="220" t="s">
        <v>611</v>
      </c>
      <c r="K13" s="34">
        <v>0</v>
      </c>
      <c r="L13" s="34">
        <v>0</v>
      </c>
      <c r="M13" s="34">
        <v>0</v>
      </c>
      <c r="N13" s="648">
        <v>1</v>
      </c>
      <c r="O13" s="648">
        <v>1</v>
      </c>
      <c r="P13" s="241"/>
      <c r="Q13" s="19">
        <v>0</v>
      </c>
      <c r="R13" s="19">
        <v>0</v>
      </c>
      <c r="S13" s="19"/>
      <c r="T13" s="19"/>
      <c r="U13" s="19">
        <f t="shared" si="1"/>
        <v>0</v>
      </c>
      <c r="V13" s="20" t="s">
        <v>1077</v>
      </c>
      <c r="W13" s="101" t="s">
        <v>1073</v>
      </c>
      <c r="X13" s="101" t="s">
        <v>1073</v>
      </c>
    </row>
    <row r="14" spans="1:24" ht="375.75" customHeight="1" x14ac:dyDescent="0.25">
      <c r="A14" s="240"/>
      <c r="B14" s="248" t="s">
        <v>612</v>
      </c>
      <c r="C14" s="220">
        <v>1</v>
      </c>
      <c r="D14" s="220" t="s">
        <v>613</v>
      </c>
      <c r="E14" s="220" t="s">
        <v>600</v>
      </c>
      <c r="F14" s="220" t="s">
        <v>614</v>
      </c>
      <c r="G14" s="220" t="s">
        <v>615</v>
      </c>
      <c r="H14" s="22">
        <v>0.9</v>
      </c>
      <c r="I14" s="220" t="s">
        <v>118</v>
      </c>
      <c r="J14" s="220" t="s">
        <v>607</v>
      </c>
      <c r="K14" s="19">
        <v>0</v>
      </c>
      <c r="L14" s="19">
        <v>0.3</v>
      </c>
      <c r="M14" s="19">
        <v>0.4</v>
      </c>
      <c r="N14" s="19">
        <v>0.3</v>
      </c>
      <c r="O14" s="648">
        <f t="shared" si="0"/>
        <v>1</v>
      </c>
      <c r="P14" s="241"/>
      <c r="Q14" s="19">
        <v>0.16</v>
      </c>
      <c r="R14" s="19">
        <v>0.23</v>
      </c>
      <c r="S14" s="19"/>
      <c r="T14" s="19"/>
      <c r="U14" s="19">
        <f t="shared" si="1"/>
        <v>0.39</v>
      </c>
      <c r="V14" s="108" t="s">
        <v>1078</v>
      </c>
      <c r="W14" s="238" t="s">
        <v>1079</v>
      </c>
      <c r="X14" s="238" t="s">
        <v>1080</v>
      </c>
    </row>
    <row r="15" spans="1:24" ht="69.75" customHeight="1" x14ac:dyDescent="0.25">
      <c r="A15" s="240"/>
      <c r="B15" s="250"/>
      <c r="C15" s="220">
        <v>2</v>
      </c>
      <c r="D15" s="220" t="s">
        <v>616</v>
      </c>
      <c r="E15" s="220" t="s">
        <v>600</v>
      </c>
      <c r="F15" s="220" t="s">
        <v>617</v>
      </c>
      <c r="G15" s="220" t="s">
        <v>610</v>
      </c>
      <c r="H15" s="68">
        <v>1</v>
      </c>
      <c r="I15" s="220" t="s">
        <v>118</v>
      </c>
      <c r="J15" s="220" t="s">
        <v>618</v>
      </c>
      <c r="K15" s="34">
        <v>0</v>
      </c>
      <c r="L15" s="34">
        <v>0</v>
      </c>
      <c r="M15" s="34">
        <v>0</v>
      </c>
      <c r="N15" s="648">
        <v>1</v>
      </c>
      <c r="O15" s="648">
        <v>1</v>
      </c>
      <c r="P15" s="241"/>
      <c r="Q15" s="19">
        <v>0</v>
      </c>
      <c r="R15" s="19">
        <v>0</v>
      </c>
      <c r="S15" s="19"/>
      <c r="T15" s="19"/>
      <c r="U15" s="19">
        <f t="shared" si="1"/>
        <v>0</v>
      </c>
      <c r="V15" s="20" t="s">
        <v>1077</v>
      </c>
      <c r="W15" s="101" t="s">
        <v>1073</v>
      </c>
      <c r="X15" s="101" t="s">
        <v>1073</v>
      </c>
    </row>
    <row r="16" spans="1:24" ht="303.75" customHeight="1" x14ac:dyDescent="0.25">
      <c r="A16" s="240"/>
      <c r="B16" s="248" t="s">
        <v>619</v>
      </c>
      <c r="C16" s="220">
        <v>1</v>
      </c>
      <c r="D16" s="220" t="s">
        <v>620</v>
      </c>
      <c r="E16" s="220" t="s">
        <v>600</v>
      </c>
      <c r="F16" s="220" t="s">
        <v>621</v>
      </c>
      <c r="G16" s="220" t="s">
        <v>622</v>
      </c>
      <c r="H16" s="22">
        <v>0.9</v>
      </c>
      <c r="I16" s="220" t="s">
        <v>118</v>
      </c>
      <c r="J16" s="220" t="s">
        <v>607</v>
      </c>
      <c r="K16" s="19">
        <v>0.15</v>
      </c>
      <c r="L16" s="19">
        <v>0.2</v>
      </c>
      <c r="M16" s="19">
        <v>0.35</v>
      </c>
      <c r="N16" s="19">
        <v>0.3</v>
      </c>
      <c r="O16" s="648">
        <f>SUM(K16:N16)</f>
        <v>1</v>
      </c>
      <c r="P16" s="241"/>
      <c r="Q16" s="19">
        <v>0.15</v>
      </c>
      <c r="R16" s="19">
        <v>0.2</v>
      </c>
      <c r="S16" s="19"/>
      <c r="T16" s="19"/>
      <c r="U16" s="19">
        <f t="shared" si="1"/>
        <v>0.35</v>
      </c>
      <c r="V16" s="108" t="s">
        <v>1081</v>
      </c>
      <c r="W16" s="73" t="s">
        <v>1073</v>
      </c>
      <c r="X16" s="101" t="s">
        <v>1073</v>
      </c>
    </row>
    <row r="17" spans="1:25" ht="84.75" customHeight="1" x14ac:dyDescent="0.25">
      <c r="A17" s="240"/>
      <c r="B17" s="250"/>
      <c r="C17" s="220">
        <v>2</v>
      </c>
      <c r="D17" s="220" t="s">
        <v>623</v>
      </c>
      <c r="E17" s="220" t="s">
        <v>600</v>
      </c>
      <c r="F17" s="220" t="s">
        <v>624</v>
      </c>
      <c r="G17" s="220" t="s">
        <v>610</v>
      </c>
      <c r="H17" s="68">
        <v>1</v>
      </c>
      <c r="I17" s="220" t="s">
        <v>118</v>
      </c>
      <c r="J17" s="220" t="s">
        <v>625</v>
      </c>
      <c r="K17" s="34">
        <v>0</v>
      </c>
      <c r="L17" s="34">
        <v>0</v>
      </c>
      <c r="M17" s="34">
        <v>0</v>
      </c>
      <c r="N17" s="648">
        <v>1</v>
      </c>
      <c r="O17" s="648">
        <v>1</v>
      </c>
      <c r="P17" s="241"/>
      <c r="Q17" s="19">
        <v>0</v>
      </c>
      <c r="R17" s="19">
        <v>0</v>
      </c>
      <c r="S17" s="19"/>
      <c r="T17" s="19"/>
      <c r="U17" s="19">
        <f t="shared" si="1"/>
        <v>0</v>
      </c>
      <c r="V17" s="20" t="s">
        <v>1077</v>
      </c>
      <c r="W17" s="101" t="s">
        <v>1073</v>
      </c>
      <c r="X17" s="101" t="s">
        <v>1073</v>
      </c>
    </row>
    <row r="18" spans="1:25" ht="409.5" customHeight="1" x14ac:dyDescent="0.25">
      <c r="A18" s="240"/>
      <c r="B18" s="220" t="s">
        <v>626</v>
      </c>
      <c r="C18" s="220">
        <v>1</v>
      </c>
      <c r="D18" s="220" t="s">
        <v>627</v>
      </c>
      <c r="E18" s="220" t="s">
        <v>600</v>
      </c>
      <c r="F18" s="220" t="s">
        <v>628</v>
      </c>
      <c r="G18" s="220" t="s">
        <v>629</v>
      </c>
      <c r="H18" s="22">
        <v>1</v>
      </c>
      <c r="I18" s="220" t="s">
        <v>118</v>
      </c>
      <c r="J18" s="220" t="s">
        <v>630</v>
      </c>
      <c r="K18" s="19">
        <v>0.6</v>
      </c>
      <c r="L18" s="19">
        <v>0.3</v>
      </c>
      <c r="M18" s="19">
        <v>0.1</v>
      </c>
      <c r="N18" s="19">
        <v>0</v>
      </c>
      <c r="O18" s="19">
        <f t="shared" si="0"/>
        <v>0.99999999999999989</v>
      </c>
      <c r="P18" s="241"/>
      <c r="Q18" s="19">
        <v>0.6</v>
      </c>
      <c r="R18" s="19">
        <v>0.3</v>
      </c>
      <c r="S18" s="19"/>
      <c r="T18" s="19"/>
      <c r="U18" s="650">
        <f t="shared" si="1"/>
        <v>0.89999999999999991</v>
      </c>
      <c r="V18" s="37" t="s">
        <v>1082</v>
      </c>
      <c r="W18" s="651" t="s">
        <v>1073</v>
      </c>
      <c r="X18" s="101" t="s">
        <v>1073</v>
      </c>
    </row>
    <row r="19" spans="1:25" s="2" customFormat="1" x14ac:dyDescent="0.25">
      <c r="A19" s="457" t="s">
        <v>54</v>
      </c>
      <c r="B19" s="13" t="s">
        <v>775</v>
      </c>
      <c r="C19" s="242" t="s">
        <v>55</v>
      </c>
      <c r="D19" s="243"/>
      <c r="E19" s="14" t="s">
        <v>56</v>
      </c>
      <c r="F19" s="252"/>
      <c r="G19" s="252"/>
      <c r="H19" s="253"/>
      <c r="I19" s="460" t="s">
        <v>57</v>
      </c>
      <c r="J19" s="254" t="s">
        <v>56</v>
      </c>
      <c r="K19" s="255"/>
      <c r="L19" s="255"/>
      <c r="M19" s="255"/>
      <c r="N19" s="255"/>
      <c r="O19" s="255"/>
      <c r="P19" s="255"/>
      <c r="Q19" s="255"/>
      <c r="R19" s="256"/>
      <c r="S19" s="449" t="s">
        <v>58</v>
      </c>
      <c r="T19" s="450"/>
      <c r="U19" s="451"/>
      <c r="V19" s="260" t="s">
        <v>59</v>
      </c>
      <c r="W19" s="261"/>
      <c r="X19" s="262"/>
      <c r="Y19" s="1"/>
    </row>
    <row r="20" spans="1:25" s="2" customFormat="1" ht="28.5" x14ac:dyDescent="0.25">
      <c r="A20" s="459"/>
      <c r="B20" s="13" t="s">
        <v>60</v>
      </c>
      <c r="C20" s="244"/>
      <c r="D20" s="245"/>
      <c r="E20" s="14" t="s">
        <v>61</v>
      </c>
      <c r="F20" s="252" t="s">
        <v>632</v>
      </c>
      <c r="G20" s="252"/>
      <c r="H20" s="253"/>
      <c r="I20" s="461"/>
      <c r="J20" s="14" t="s">
        <v>61</v>
      </c>
      <c r="K20" s="252" t="s">
        <v>633</v>
      </c>
      <c r="L20" s="252"/>
      <c r="M20" s="252"/>
      <c r="N20" s="252"/>
      <c r="O20" s="252"/>
      <c r="P20" s="252"/>
      <c r="Q20" s="252"/>
      <c r="R20" s="253"/>
      <c r="S20" s="452"/>
      <c r="T20" s="652"/>
      <c r="U20" s="453"/>
      <c r="V20" s="260" t="s">
        <v>868</v>
      </c>
      <c r="W20" s="261"/>
      <c r="X20" s="262"/>
      <c r="Y20" s="1"/>
    </row>
    <row r="21" spans="1:25" s="2" customFormat="1" x14ac:dyDescent="0.25">
      <c r="A21" s="458"/>
      <c r="B21" s="13" t="s">
        <v>837</v>
      </c>
      <c r="C21" s="246"/>
      <c r="D21" s="247"/>
      <c r="E21" s="14" t="s">
        <v>63</v>
      </c>
      <c r="F21" s="252" t="s">
        <v>634</v>
      </c>
      <c r="G21" s="252"/>
      <c r="H21" s="253"/>
      <c r="I21" s="462"/>
      <c r="J21" s="340" t="s">
        <v>833</v>
      </c>
      <c r="K21" s="341"/>
      <c r="L21" s="252" t="s">
        <v>635</v>
      </c>
      <c r="M21" s="252"/>
      <c r="N21" s="252"/>
      <c r="O21" s="252"/>
      <c r="P21" s="252"/>
      <c r="Q21" s="252"/>
      <c r="R21" s="253"/>
      <c r="S21" s="454"/>
      <c r="T21" s="455"/>
      <c r="U21" s="456"/>
      <c r="V21" s="260" t="s">
        <v>64</v>
      </c>
      <c r="W21" s="261"/>
      <c r="X21" s="262"/>
      <c r="Y21" s="1"/>
    </row>
    <row r="27" spans="1:25" x14ac:dyDescent="0.25">
      <c r="G27" s="2"/>
    </row>
  </sheetData>
  <mergeCells count="41">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K9:O9"/>
    <mergeCell ref="P9:P18"/>
    <mergeCell ref="Q9:U9"/>
    <mergeCell ref="V9:V10"/>
    <mergeCell ref="W9:W10"/>
    <mergeCell ref="A19:A21"/>
    <mergeCell ref="C19:D21"/>
    <mergeCell ref="F19:H19"/>
    <mergeCell ref="I19:I21"/>
    <mergeCell ref="J19:R19"/>
    <mergeCell ref="A11:A18"/>
    <mergeCell ref="B12:B13"/>
    <mergeCell ref="B14:B15"/>
    <mergeCell ref="B16:B17"/>
    <mergeCell ref="J9:J10"/>
    <mergeCell ref="S19:U21"/>
    <mergeCell ref="V19:X19"/>
    <mergeCell ref="F20:H20"/>
    <mergeCell ref="K20:R20"/>
    <mergeCell ref="V20:X20"/>
    <mergeCell ref="F21:H21"/>
    <mergeCell ref="J21:K21"/>
    <mergeCell ref="L21:R21"/>
    <mergeCell ref="V21:X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D6C7-A0CF-4344-89D9-1C8499D4653C}">
  <dimension ref="A1:Y23"/>
  <sheetViews>
    <sheetView topLeftCell="A19" zoomScale="70" zoomScaleNormal="70" workbookViewId="0">
      <selection activeCell="V22" sqref="V22:X22"/>
    </sheetView>
  </sheetViews>
  <sheetFormatPr baseColWidth="10" defaultRowHeight="15" x14ac:dyDescent="0.25"/>
  <cols>
    <col min="1" max="1" width="17.7109375" style="86" customWidth="1"/>
    <col min="2" max="2" width="23.5703125" style="86" customWidth="1"/>
    <col min="3" max="3" width="5.42578125" style="86" customWidth="1"/>
    <col min="4" max="4" width="32.28515625" style="86" customWidth="1"/>
    <col min="5" max="5" width="22.140625" style="227" customWidth="1"/>
    <col min="6" max="6" width="17.28515625" style="86" customWidth="1"/>
    <col min="7" max="7" width="28.5703125" style="86" customWidth="1"/>
    <col min="8" max="8" width="16" style="86" customWidth="1"/>
    <col min="9" max="9" width="13.42578125" style="86" customWidth="1"/>
    <col min="10" max="10" width="20.42578125" style="86" customWidth="1"/>
    <col min="11" max="11" width="5.7109375" style="86" customWidth="1"/>
    <col min="12" max="12" width="6.5703125" style="86" customWidth="1"/>
    <col min="13" max="14" width="5.7109375" style="86" customWidth="1"/>
    <col min="15" max="15" width="7.7109375" style="86" customWidth="1"/>
    <col min="16" max="16" width="1.42578125" style="495" customWidth="1"/>
    <col min="17" max="18" width="6.140625" style="86" customWidth="1"/>
    <col min="19" max="20" width="6.140625" style="86" hidden="1" customWidth="1"/>
    <col min="21" max="21" width="13.5703125" style="86" customWidth="1"/>
    <col min="22" max="22" width="71.7109375" style="86" customWidth="1"/>
    <col min="23" max="24" width="25.42578125" style="86" customWidth="1"/>
    <col min="25" max="256" width="11.42578125" style="86"/>
    <col min="257" max="257" width="17.7109375" style="86" customWidth="1"/>
    <col min="258" max="258" width="23.5703125" style="86" customWidth="1"/>
    <col min="259" max="259" width="5.42578125" style="86" customWidth="1"/>
    <col min="260" max="260" width="32.28515625" style="86" customWidth="1"/>
    <col min="261" max="261" width="22.140625" style="86" customWidth="1"/>
    <col min="262" max="262" width="17.28515625" style="86" customWidth="1"/>
    <col min="263" max="263" width="28.5703125" style="86" customWidth="1"/>
    <col min="264" max="264" width="16" style="86" customWidth="1"/>
    <col min="265" max="265" width="13.42578125" style="86" customWidth="1"/>
    <col min="266" max="266" width="20.42578125" style="86" customWidth="1"/>
    <col min="267" max="267" width="5.7109375" style="86" customWidth="1"/>
    <col min="268" max="268" width="6.5703125" style="86" customWidth="1"/>
    <col min="269" max="270" width="5.7109375" style="86" customWidth="1"/>
    <col min="271" max="271" width="7.7109375" style="86" customWidth="1"/>
    <col min="272" max="272" width="1.42578125" style="86" customWidth="1"/>
    <col min="273" max="274" width="6.140625" style="86" customWidth="1"/>
    <col min="275" max="276" width="0" style="86" hidden="1" customWidth="1"/>
    <col min="277" max="277" width="13.5703125" style="86" customWidth="1"/>
    <col min="278" max="278" width="71.7109375" style="86" customWidth="1"/>
    <col min="279" max="280" width="25.42578125" style="86" customWidth="1"/>
    <col min="281" max="512" width="11.42578125" style="86"/>
    <col min="513" max="513" width="17.7109375" style="86" customWidth="1"/>
    <col min="514" max="514" width="23.5703125" style="86" customWidth="1"/>
    <col min="515" max="515" width="5.42578125" style="86" customWidth="1"/>
    <col min="516" max="516" width="32.28515625" style="86" customWidth="1"/>
    <col min="517" max="517" width="22.140625" style="86" customWidth="1"/>
    <col min="518" max="518" width="17.28515625" style="86" customWidth="1"/>
    <col min="519" max="519" width="28.5703125" style="86" customWidth="1"/>
    <col min="520" max="520" width="16" style="86" customWidth="1"/>
    <col min="521" max="521" width="13.42578125" style="86" customWidth="1"/>
    <col min="522" max="522" width="20.42578125" style="86" customWidth="1"/>
    <col min="523" max="523" width="5.7109375" style="86" customWidth="1"/>
    <col min="524" max="524" width="6.5703125" style="86" customWidth="1"/>
    <col min="525" max="526" width="5.7109375" style="86" customWidth="1"/>
    <col min="527" max="527" width="7.7109375" style="86" customWidth="1"/>
    <col min="528" max="528" width="1.42578125" style="86" customWidth="1"/>
    <col min="529" max="530" width="6.140625" style="86" customWidth="1"/>
    <col min="531" max="532" width="0" style="86" hidden="1" customWidth="1"/>
    <col min="533" max="533" width="13.5703125" style="86" customWidth="1"/>
    <col min="534" max="534" width="71.7109375" style="86" customWidth="1"/>
    <col min="535" max="536" width="25.42578125" style="86" customWidth="1"/>
    <col min="537" max="768" width="11.42578125" style="86"/>
    <col min="769" max="769" width="17.7109375" style="86" customWidth="1"/>
    <col min="770" max="770" width="23.5703125" style="86" customWidth="1"/>
    <col min="771" max="771" width="5.42578125" style="86" customWidth="1"/>
    <col min="772" max="772" width="32.28515625" style="86" customWidth="1"/>
    <col min="773" max="773" width="22.140625" style="86" customWidth="1"/>
    <col min="774" max="774" width="17.28515625" style="86" customWidth="1"/>
    <col min="775" max="775" width="28.5703125" style="86" customWidth="1"/>
    <col min="776" max="776" width="16" style="86" customWidth="1"/>
    <col min="777" max="777" width="13.42578125" style="86" customWidth="1"/>
    <col min="778" max="778" width="20.42578125" style="86" customWidth="1"/>
    <col min="779" max="779" width="5.7109375" style="86" customWidth="1"/>
    <col min="780" max="780" width="6.5703125" style="86" customWidth="1"/>
    <col min="781" max="782" width="5.7109375" style="86" customWidth="1"/>
    <col min="783" max="783" width="7.7109375" style="86" customWidth="1"/>
    <col min="784" max="784" width="1.42578125" style="86" customWidth="1"/>
    <col min="785" max="786" width="6.140625" style="86" customWidth="1"/>
    <col min="787" max="788" width="0" style="86" hidden="1" customWidth="1"/>
    <col min="789" max="789" width="13.5703125" style="86" customWidth="1"/>
    <col min="790" max="790" width="71.7109375" style="86" customWidth="1"/>
    <col min="791" max="792" width="25.42578125" style="86" customWidth="1"/>
    <col min="793" max="1024" width="11.42578125" style="86"/>
    <col min="1025" max="1025" width="17.7109375" style="86" customWidth="1"/>
    <col min="1026" max="1026" width="23.5703125" style="86" customWidth="1"/>
    <col min="1027" max="1027" width="5.42578125" style="86" customWidth="1"/>
    <col min="1028" max="1028" width="32.28515625" style="86" customWidth="1"/>
    <col min="1029" max="1029" width="22.140625" style="86" customWidth="1"/>
    <col min="1030" max="1030" width="17.28515625" style="86" customWidth="1"/>
    <col min="1031" max="1031" width="28.5703125" style="86" customWidth="1"/>
    <col min="1032" max="1032" width="16" style="86" customWidth="1"/>
    <col min="1033" max="1033" width="13.42578125" style="86" customWidth="1"/>
    <col min="1034" max="1034" width="20.42578125" style="86" customWidth="1"/>
    <col min="1035" max="1035" width="5.7109375" style="86" customWidth="1"/>
    <col min="1036" max="1036" width="6.5703125" style="86" customWidth="1"/>
    <col min="1037" max="1038" width="5.7109375" style="86" customWidth="1"/>
    <col min="1039" max="1039" width="7.7109375" style="86" customWidth="1"/>
    <col min="1040" max="1040" width="1.42578125" style="86" customWidth="1"/>
    <col min="1041" max="1042" width="6.140625" style="86" customWidth="1"/>
    <col min="1043" max="1044" width="0" style="86" hidden="1" customWidth="1"/>
    <col min="1045" max="1045" width="13.5703125" style="86" customWidth="1"/>
    <col min="1046" max="1046" width="71.7109375" style="86" customWidth="1"/>
    <col min="1047" max="1048" width="25.42578125" style="86" customWidth="1"/>
    <col min="1049" max="1280" width="11.42578125" style="86"/>
    <col min="1281" max="1281" width="17.7109375" style="86" customWidth="1"/>
    <col min="1282" max="1282" width="23.5703125" style="86" customWidth="1"/>
    <col min="1283" max="1283" width="5.42578125" style="86" customWidth="1"/>
    <col min="1284" max="1284" width="32.28515625" style="86" customWidth="1"/>
    <col min="1285" max="1285" width="22.140625" style="86" customWidth="1"/>
    <col min="1286" max="1286" width="17.28515625" style="86" customWidth="1"/>
    <col min="1287" max="1287" width="28.5703125" style="86" customWidth="1"/>
    <col min="1288" max="1288" width="16" style="86" customWidth="1"/>
    <col min="1289" max="1289" width="13.42578125" style="86" customWidth="1"/>
    <col min="1290" max="1290" width="20.42578125" style="86" customWidth="1"/>
    <col min="1291" max="1291" width="5.7109375" style="86" customWidth="1"/>
    <col min="1292" max="1292" width="6.5703125" style="86" customWidth="1"/>
    <col min="1293" max="1294" width="5.7109375" style="86" customWidth="1"/>
    <col min="1295" max="1295" width="7.7109375" style="86" customWidth="1"/>
    <col min="1296" max="1296" width="1.42578125" style="86" customWidth="1"/>
    <col min="1297" max="1298" width="6.140625" style="86" customWidth="1"/>
    <col min="1299" max="1300" width="0" style="86" hidden="1" customWidth="1"/>
    <col min="1301" max="1301" width="13.5703125" style="86" customWidth="1"/>
    <col min="1302" max="1302" width="71.7109375" style="86" customWidth="1"/>
    <col min="1303" max="1304" width="25.42578125" style="86" customWidth="1"/>
    <col min="1305" max="1536" width="11.42578125" style="86"/>
    <col min="1537" max="1537" width="17.7109375" style="86" customWidth="1"/>
    <col min="1538" max="1538" width="23.5703125" style="86" customWidth="1"/>
    <col min="1539" max="1539" width="5.42578125" style="86" customWidth="1"/>
    <col min="1540" max="1540" width="32.28515625" style="86" customWidth="1"/>
    <col min="1541" max="1541" width="22.140625" style="86" customWidth="1"/>
    <col min="1542" max="1542" width="17.28515625" style="86" customWidth="1"/>
    <col min="1543" max="1543" width="28.5703125" style="86" customWidth="1"/>
    <col min="1544" max="1544" width="16" style="86" customWidth="1"/>
    <col min="1545" max="1545" width="13.42578125" style="86" customWidth="1"/>
    <col min="1546" max="1546" width="20.42578125" style="86" customWidth="1"/>
    <col min="1547" max="1547" width="5.7109375" style="86" customWidth="1"/>
    <col min="1548" max="1548" width="6.5703125" style="86" customWidth="1"/>
    <col min="1549" max="1550" width="5.7109375" style="86" customWidth="1"/>
    <col min="1551" max="1551" width="7.7109375" style="86" customWidth="1"/>
    <col min="1552" max="1552" width="1.42578125" style="86" customWidth="1"/>
    <col min="1553" max="1554" width="6.140625" style="86" customWidth="1"/>
    <col min="1555" max="1556" width="0" style="86" hidden="1" customWidth="1"/>
    <col min="1557" max="1557" width="13.5703125" style="86" customWidth="1"/>
    <col min="1558" max="1558" width="71.7109375" style="86" customWidth="1"/>
    <col min="1559" max="1560" width="25.42578125" style="86" customWidth="1"/>
    <col min="1561" max="1792" width="11.42578125" style="86"/>
    <col min="1793" max="1793" width="17.7109375" style="86" customWidth="1"/>
    <col min="1794" max="1794" width="23.5703125" style="86" customWidth="1"/>
    <col min="1795" max="1795" width="5.42578125" style="86" customWidth="1"/>
    <col min="1796" max="1796" width="32.28515625" style="86" customWidth="1"/>
    <col min="1797" max="1797" width="22.140625" style="86" customWidth="1"/>
    <col min="1798" max="1798" width="17.28515625" style="86" customWidth="1"/>
    <col min="1799" max="1799" width="28.5703125" style="86" customWidth="1"/>
    <col min="1800" max="1800" width="16" style="86" customWidth="1"/>
    <col min="1801" max="1801" width="13.42578125" style="86" customWidth="1"/>
    <col min="1802" max="1802" width="20.42578125" style="86" customWidth="1"/>
    <col min="1803" max="1803" width="5.7109375" style="86" customWidth="1"/>
    <col min="1804" max="1804" width="6.5703125" style="86" customWidth="1"/>
    <col min="1805" max="1806" width="5.7109375" style="86" customWidth="1"/>
    <col min="1807" max="1807" width="7.7109375" style="86" customWidth="1"/>
    <col min="1808" max="1808" width="1.42578125" style="86" customWidth="1"/>
    <col min="1809" max="1810" width="6.140625" style="86" customWidth="1"/>
    <col min="1811" max="1812" width="0" style="86" hidden="1" customWidth="1"/>
    <col min="1813" max="1813" width="13.5703125" style="86" customWidth="1"/>
    <col min="1814" max="1814" width="71.7109375" style="86" customWidth="1"/>
    <col min="1815" max="1816" width="25.42578125" style="86" customWidth="1"/>
    <col min="1817" max="2048" width="11.42578125" style="86"/>
    <col min="2049" max="2049" width="17.7109375" style="86" customWidth="1"/>
    <col min="2050" max="2050" width="23.5703125" style="86" customWidth="1"/>
    <col min="2051" max="2051" width="5.42578125" style="86" customWidth="1"/>
    <col min="2052" max="2052" width="32.28515625" style="86" customWidth="1"/>
    <col min="2053" max="2053" width="22.140625" style="86" customWidth="1"/>
    <col min="2054" max="2054" width="17.28515625" style="86" customWidth="1"/>
    <col min="2055" max="2055" width="28.5703125" style="86" customWidth="1"/>
    <col min="2056" max="2056" width="16" style="86" customWidth="1"/>
    <col min="2057" max="2057" width="13.42578125" style="86" customWidth="1"/>
    <col min="2058" max="2058" width="20.42578125" style="86" customWidth="1"/>
    <col min="2059" max="2059" width="5.7109375" style="86" customWidth="1"/>
    <col min="2060" max="2060" width="6.5703125" style="86" customWidth="1"/>
    <col min="2061" max="2062" width="5.7109375" style="86" customWidth="1"/>
    <col min="2063" max="2063" width="7.7109375" style="86" customWidth="1"/>
    <col min="2064" max="2064" width="1.42578125" style="86" customWidth="1"/>
    <col min="2065" max="2066" width="6.140625" style="86" customWidth="1"/>
    <col min="2067" max="2068" width="0" style="86" hidden="1" customWidth="1"/>
    <col min="2069" max="2069" width="13.5703125" style="86" customWidth="1"/>
    <col min="2070" max="2070" width="71.7109375" style="86" customWidth="1"/>
    <col min="2071" max="2072" width="25.42578125" style="86" customWidth="1"/>
    <col min="2073" max="2304" width="11.42578125" style="86"/>
    <col min="2305" max="2305" width="17.7109375" style="86" customWidth="1"/>
    <col min="2306" max="2306" width="23.5703125" style="86" customWidth="1"/>
    <col min="2307" max="2307" width="5.42578125" style="86" customWidth="1"/>
    <col min="2308" max="2308" width="32.28515625" style="86" customWidth="1"/>
    <col min="2309" max="2309" width="22.140625" style="86" customWidth="1"/>
    <col min="2310" max="2310" width="17.28515625" style="86" customWidth="1"/>
    <col min="2311" max="2311" width="28.5703125" style="86" customWidth="1"/>
    <col min="2312" max="2312" width="16" style="86" customWidth="1"/>
    <col min="2313" max="2313" width="13.42578125" style="86" customWidth="1"/>
    <col min="2314" max="2314" width="20.42578125" style="86" customWidth="1"/>
    <col min="2315" max="2315" width="5.7109375" style="86" customWidth="1"/>
    <col min="2316" max="2316" width="6.5703125" style="86" customWidth="1"/>
    <col min="2317" max="2318" width="5.7109375" style="86" customWidth="1"/>
    <col min="2319" max="2319" width="7.7109375" style="86" customWidth="1"/>
    <col min="2320" max="2320" width="1.42578125" style="86" customWidth="1"/>
    <col min="2321" max="2322" width="6.140625" style="86" customWidth="1"/>
    <col min="2323" max="2324" width="0" style="86" hidden="1" customWidth="1"/>
    <col min="2325" max="2325" width="13.5703125" style="86" customWidth="1"/>
    <col min="2326" max="2326" width="71.7109375" style="86" customWidth="1"/>
    <col min="2327" max="2328" width="25.42578125" style="86" customWidth="1"/>
    <col min="2329" max="2560" width="11.42578125" style="86"/>
    <col min="2561" max="2561" width="17.7109375" style="86" customWidth="1"/>
    <col min="2562" max="2562" width="23.5703125" style="86" customWidth="1"/>
    <col min="2563" max="2563" width="5.42578125" style="86" customWidth="1"/>
    <col min="2564" max="2564" width="32.28515625" style="86" customWidth="1"/>
    <col min="2565" max="2565" width="22.140625" style="86" customWidth="1"/>
    <col min="2566" max="2566" width="17.28515625" style="86" customWidth="1"/>
    <col min="2567" max="2567" width="28.5703125" style="86" customWidth="1"/>
    <col min="2568" max="2568" width="16" style="86" customWidth="1"/>
    <col min="2569" max="2569" width="13.42578125" style="86" customWidth="1"/>
    <col min="2570" max="2570" width="20.42578125" style="86" customWidth="1"/>
    <col min="2571" max="2571" width="5.7109375" style="86" customWidth="1"/>
    <col min="2572" max="2572" width="6.5703125" style="86" customWidth="1"/>
    <col min="2573" max="2574" width="5.7109375" style="86" customWidth="1"/>
    <col min="2575" max="2575" width="7.7109375" style="86" customWidth="1"/>
    <col min="2576" max="2576" width="1.42578125" style="86" customWidth="1"/>
    <col min="2577" max="2578" width="6.140625" style="86" customWidth="1"/>
    <col min="2579" max="2580" width="0" style="86" hidden="1" customWidth="1"/>
    <col min="2581" max="2581" width="13.5703125" style="86" customWidth="1"/>
    <col min="2582" max="2582" width="71.7109375" style="86" customWidth="1"/>
    <col min="2583" max="2584" width="25.42578125" style="86" customWidth="1"/>
    <col min="2585" max="2816" width="11.42578125" style="86"/>
    <col min="2817" max="2817" width="17.7109375" style="86" customWidth="1"/>
    <col min="2818" max="2818" width="23.5703125" style="86" customWidth="1"/>
    <col min="2819" max="2819" width="5.42578125" style="86" customWidth="1"/>
    <col min="2820" max="2820" width="32.28515625" style="86" customWidth="1"/>
    <col min="2821" max="2821" width="22.140625" style="86" customWidth="1"/>
    <col min="2822" max="2822" width="17.28515625" style="86" customWidth="1"/>
    <col min="2823" max="2823" width="28.5703125" style="86" customWidth="1"/>
    <col min="2824" max="2824" width="16" style="86" customWidth="1"/>
    <col min="2825" max="2825" width="13.42578125" style="86" customWidth="1"/>
    <col min="2826" max="2826" width="20.42578125" style="86" customWidth="1"/>
    <col min="2827" max="2827" width="5.7109375" style="86" customWidth="1"/>
    <col min="2828" max="2828" width="6.5703125" style="86" customWidth="1"/>
    <col min="2829" max="2830" width="5.7109375" style="86" customWidth="1"/>
    <col min="2831" max="2831" width="7.7109375" style="86" customWidth="1"/>
    <col min="2832" max="2832" width="1.42578125" style="86" customWidth="1"/>
    <col min="2833" max="2834" width="6.140625" style="86" customWidth="1"/>
    <col min="2835" max="2836" width="0" style="86" hidden="1" customWidth="1"/>
    <col min="2837" max="2837" width="13.5703125" style="86" customWidth="1"/>
    <col min="2838" max="2838" width="71.7109375" style="86" customWidth="1"/>
    <col min="2839" max="2840" width="25.42578125" style="86" customWidth="1"/>
    <col min="2841" max="3072" width="11.42578125" style="86"/>
    <col min="3073" max="3073" width="17.7109375" style="86" customWidth="1"/>
    <col min="3074" max="3074" width="23.5703125" style="86" customWidth="1"/>
    <col min="3075" max="3075" width="5.42578125" style="86" customWidth="1"/>
    <col min="3076" max="3076" width="32.28515625" style="86" customWidth="1"/>
    <col min="3077" max="3077" width="22.140625" style="86" customWidth="1"/>
    <col min="3078" max="3078" width="17.28515625" style="86" customWidth="1"/>
    <col min="3079" max="3079" width="28.5703125" style="86" customWidth="1"/>
    <col min="3080" max="3080" width="16" style="86" customWidth="1"/>
    <col min="3081" max="3081" width="13.42578125" style="86" customWidth="1"/>
    <col min="3082" max="3082" width="20.42578125" style="86" customWidth="1"/>
    <col min="3083" max="3083" width="5.7109375" style="86" customWidth="1"/>
    <col min="3084" max="3084" width="6.5703125" style="86" customWidth="1"/>
    <col min="3085" max="3086" width="5.7109375" style="86" customWidth="1"/>
    <col min="3087" max="3087" width="7.7109375" style="86" customWidth="1"/>
    <col min="3088" max="3088" width="1.42578125" style="86" customWidth="1"/>
    <col min="3089" max="3090" width="6.140625" style="86" customWidth="1"/>
    <col min="3091" max="3092" width="0" style="86" hidden="1" customWidth="1"/>
    <col min="3093" max="3093" width="13.5703125" style="86" customWidth="1"/>
    <col min="3094" max="3094" width="71.7109375" style="86" customWidth="1"/>
    <col min="3095" max="3096" width="25.42578125" style="86" customWidth="1"/>
    <col min="3097" max="3328" width="11.42578125" style="86"/>
    <col min="3329" max="3329" width="17.7109375" style="86" customWidth="1"/>
    <col min="3330" max="3330" width="23.5703125" style="86" customWidth="1"/>
    <col min="3331" max="3331" width="5.42578125" style="86" customWidth="1"/>
    <col min="3332" max="3332" width="32.28515625" style="86" customWidth="1"/>
    <col min="3333" max="3333" width="22.140625" style="86" customWidth="1"/>
    <col min="3334" max="3334" width="17.28515625" style="86" customWidth="1"/>
    <col min="3335" max="3335" width="28.5703125" style="86" customWidth="1"/>
    <col min="3336" max="3336" width="16" style="86" customWidth="1"/>
    <col min="3337" max="3337" width="13.42578125" style="86" customWidth="1"/>
    <col min="3338" max="3338" width="20.42578125" style="86" customWidth="1"/>
    <col min="3339" max="3339" width="5.7109375" style="86" customWidth="1"/>
    <col min="3340" max="3340" width="6.5703125" style="86" customWidth="1"/>
    <col min="3341" max="3342" width="5.7109375" style="86" customWidth="1"/>
    <col min="3343" max="3343" width="7.7109375" style="86" customWidth="1"/>
    <col min="3344" max="3344" width="1.42578125" style="86" customWidth="1"/>
    <col min="3345" max="3346" width="6.140625" style="86" customWidth="1"/>
    <col min="3347" max="3348" width="0" style="86" hidden="1" customWidth="1"/>
    <col min="3349" max="3349" width="13.5703125" style="86" customWidth="1"/>
    <col min="3350" max="3350" width="71.7109375" style="86" customWidth="1"/>
    <col min="3351" max="3352" width="25.42578125" style="86" customWidth="1"/>
    <col min="3353" max="3584" width="11.42578125" style="86"/>
    <col min="3585" max="3585" width="17.7109375" style="86" customWidth="1"/>
    <col min="3586" max="3586" width="23.5703125" style="86" customWidth="1"/>
    <col min="3587" max="3587" width="5.42578125" style="86" customWidth="1"/>
    <col min="3588" max="3588" width="32.28515625" style="86" customWidth="1"/>
    <col min="3589" max="3589" width="22.140625" style="86" customWidth="1"/>
    <col min="3590" max="3590" width="17.28515625" style="86" customWidth="1"/>
    <col min="3591" max="3591" width="28.5703125" style="86" customWidth="1"/>
    <col min="3592" max="3592" width="16" style="86" customWidth="1"/>
    <col min="3593" max="3593" width="13.42578125" style="86" customWidth="1"/>
    <col min="3594" max="3594" width="20.42578125" style="86" customWidth="1"/>
    <col min="3595" max="3595" width="5.7109375" style="86" customWidth="1"/>
    <col min="3596" max="3596" width="6.5703125" style="86" customWidth="1"/>
    <col min="3597" max="3598" width="5.7109375" style="86" customWidth="1"/>
    <col min="3599" max="3599" width="7.7109375" style="86" customWidth="1"/>
    <col min="3600" max="3600" width="1.42578125" style="86" customWidth="1"/>
    <col min="3601" max="3602" width="6.140625" style="86" customWidth="1"/>
    <col min="3603" max="3604" width="0" style="86" hidden="1" customWidth="1"/>
    <col min="3605" max="3605" width="13.5703125" style="86" customWidth="1"/>
    <col min="3606" max="3606" width="71.7109375" style="86" customWidth="1"/>
    <col min="3607" max="3608" width="25.42578125" style="86" customWidth="1"/>
    <col min="3609" max="3840" width="11.42578125" style="86"/>
    <col min="3841" max="3841" width="17.7109375" style="86" customWidth="1"/>
    <col min="3842" max="3842" width="23.5703125" style="86" customWidth="1"/>
    <col min="3843" max="3843" width="5.42578125" style="86" customWidth="1"/>
    <col min="3844" max="3844" width="32.28515625" style="86" customWidth="1"/>
    <col min="3845" max="3845" width="22.140625" style="86" customWidth="1"/>
    <col min="3846" max="3846" width="17.28515625" style="86" customWidth="1"/>
    <col min="3847" max="3847" width="28.5703125" style="86" customWidth="1"/>
    <col min="3848" max="3848" width="16" style="86" customWidth="1"/>
    <col min="3849" max="3849" width="13.42578125" style="86" customWidth="1"/>
    <col min="3850" max="3850" width="20.42578125" style="86" customWidth="1"/>
    <col min="3851" max="3851" width="5.7109375" style="86" customWidth="1"/>
    <col min="3852" max="3852" width="6.5703125" style="86" customWidth="1"/>
    <col min="3853" max="3854" width="5.7109375" style="86" customWidth="1"/>
    <col min="3855" max="3855" width="7.7109375" style="86" customWidth="1"/>
    <col min="3856" max="3856" width="1.42578125" style="86" customWidth="1"/>
    <col min="3857" max="3858" width="6.140625" style="86" customWidth="1"/>
    <col min="3859" max="3860" width="0" style="86" hidden="1" customWidth="1"/>
    <col min="3861" max="3861" width="13.5703125" style="86" customWidth="1"/>
    <col min="3862" max="3862" width="71.7109375" style="86" customWidth="1"/>
    <col min="3863" max="3864" width="25.42578125" style="86" customWidth="1"/>
    <col min="3865" max="4096" width="11.42578125" style="86"/>
    <col min="4097" max="4097" width="17.7109375" style="86" customWidth="1"/>
    <col min="4098" max="4098" width="23.5703125" style="86" customWidth="1"/>
    <col min="4099" max="4099" width="5.42578125" style="86" customWidth="1"/>
    <col min="4100" max="4100" width="32.28515625" style="86" customWidth="1"/>
    <col min="4101" max="4101" width="22.140625" style="86" customWidth="1"/>
    <col min="4102" max="4102" width="17.28515625" style="86" customWidth="1"/>
    <col min="4103" max="4103" width="28.5703125" style="86" customWidth="1"/>
    <col min="4104" max="4104" width="16" style="86" customWidth="1"/>
    <col min="4105" max="4105" width="13.42578125" style="86" customWidth="1"/>
    <col min="4106" max="4106" width="20.42578125" style="86" customWidth="1"/>
    <col min="4107" max="4107" width="5.7109375" style="86" customWidth="1"/>
    <col min="4108" max="4108" width="6.5703125" style="86" customWidth="1"/>
    <col min="4109" max="4110" width="5.7109375" style="86" customWidth="1"/>
    <col min="4111" max="4111" width="7.7109375" style="86" customWidth="1"/>
    <col min="4112" max="4112" width="1.42578125" style="86" customWidth="1"/>
    <col min="4113" max="4114" width="6.140625" style="86" customWidth="1"/>
    <col min="4115" max="4116" width="0" style="86" hidden="1" customWidth="1"/>
    <col min="4117" max="4117" width="13.5703125" style="86" customWidth="1"/>
    <col min="4118" max="4118" width="71.7109375" style="86" customWidth="1"/>
    <col min="4119" max="4120" width="25.42578125" style="86" customWidth="1"/>
    <col min="4121" max="4352" width="11.42578125" style="86"/>
    <col min="4353" max="4353" width="17.7109375" style="86" customWidth="1"/>
    <col min="4354" max="4354" width="23.5703125" style="86" customWidth="1"/>
    <col min="4355" max="4355" width="5.42578125" style="86" customWidth="1"/>
    <col min="4356" max="4356" width="32.28515625" style="86" customWidth="1"/>
    <col min="4357" max="4357" width="22.140625" style="86" customWidth="1"/>
    <col min="4358" max="4358" width="17.28515625" style="86" customWidth="1"/>
    <col min="4359" max="4359" width="28.5703125" style="86" customWidth="1"/>
    <col min="4360" max="4360" width="16" style="86" customWidth="1"/>
    <col min="4361" max="4361" width="13.42578125" style="86" customWidth="1"/>
    <col min="4362" max="4362" width="20.42578125" style="86" customWidth="1"/>
    <col min="4363" max="4363" width="5.7109375" style="86" customWidth="1"/>
    <col min="4364" max="4364" width="6.5703125" style="86" customWidth="1"/>
    <col min="4365" max="4366" width="5.7109375" style="86" customWidth="1"/>
    <col min="4367" max="4367" width="7.7109375" style="86" customWidth="1"/>
    <col min="4368" max="4368" width="1.42578125" style="86" customWidth="1"/>
    <col min="4369" max="4370" width="6.140625" style="86" customWidth="1"/>
    <col min="4371" max="4372" width="0" style="86" hidden="1" customWidth="1"/>
    <col min="4373" max="4373" width="13.5703125" style="86" customWidth="1"/>
    <col min="4374" max="4374" width="71.7109375" style="86" customWidth="1"/>
    <col min="4375" max="4376" width="25.42578125" style="86" customWidth="1"/>
    <col min="4377" max="4608" width="11.42578125" style="86"/>
    <col min="4609" max="4609" width="17.7109375" style="86" customWidth="1"/>
    <col min="4610" max="4610" width="23.5703125" style="86" customWidth="1"/>
    <col min="4611" max="4611" width="5.42578125" style="86" customWidth="1"/>
    <col min="4612" max="4612" width="32.28515625" style="86" customWidth="1"/>
    <col min="4613" max="4613" width="22.140625" style="86" customWidth="1"/>
    <col min="4614" max="4614" width="17.28515625" style="86" customWidth="1"/>
    <col min="4615" max="4615" width="28.5703125" style="86" customWidth="1"/>
    <col min="4616" max="4616" width="16" style="86" customWidth="1"/>
    <col min="4617" max="4617" width="13.42578125" style="86" customWidth="1"/>
    <col min="4618" max="4618" width="20.42578125" style="86" customWidth="1"/>
    <col min="4619" max="4619" width="5.7109375" style="86" customWidth="1"/>
    <col min="4620" max="4620" width="6.5703125" style="86" customWidth="1"/>
    <col min="4621" max="4622" width="5.7109375" style="86" customWidth="1"/>
    <col min="4623" max="4623" width="7.7109375" style="86" customWidth="1"/>
    <col min="4624" max="4624" width="1.42578125" style="86" customWidth="1"/>
    <col min="4625" max="4626" width="6.140625" style="86" customWidth="1"/>
    <col min="4627" max="4628" width="0" style="86" hidden="1" customWidth="1"/>
    <col min="4629" max="4629" width="13.5703125" style="86" customWidth="1"/>
    <col min="4630" max="4630" width="71.7109375" style="86" customWidth="1"/>
    <col min="4631" max="4632" width="25.42578125" style="86" customWidth="1"/>
    <col min="4633" max="4864" width="11.42578125" style="86"/>
    <col min="4865" max="4865" width="17.7109375" style="86" customWidth="1"/>
    <col min="4866" max="4866" width="23.5703125" style="86" customWidth="1"/>
    <col min="4867" max="4867" width="5.42578125" style="86" customWidth="1"/>
    <col min="4868" max="4868" width="32.28515625" style="86" customWidth="1"/>
    <col min="4869" max="4869" width="22.140625" style="86" customWidth="1"/>
    <col min="4870" max="4870" width="17.28515625" style="86" customWidth="1"/>
    <col min="4871" max="4871" width="28.5703125" style="86" customWidth="1"/>
    <col min="4872" max="4872" width="16" style="86" customWidth="1"/>
    <col min="4873" max="4873" width="13.42578125" style="86" customWidth="1"/>
    <col min="4874" max="4874" width="20.42578125" style="86" customWidth="1"/>
    <col min="4875" max="4875" width="5.7109375" style="86" customWidth="1"/>
    <col min="4876" max="4876" width="6.5703125" style="86" customWidth="1"/>
    <col min="4877" max="4878" width="5.7109375" style="86" customWidth="1"/>
    <col min="4879" max="4879" width="7.7109375" style="86" customWidth="1"/>
    <col min="4880" max="4880" width="1.42578125" style="86" customWidth="1"/>
    <col min="4881" max="4882" width="6.140625" style="86" customWidth="1"/>
    <col min="4883" max="4884" width="0" style="86" hidden="1" customWidth="1"/>
    <col min="4885" max="4885" width="13.5703125" style="86" customWidth="1"/>
    <col min="4886" max="4886" width="71.7109375" style="86" customWidth="1"/>
    <col min="4887" max="4888" width="25.42578125" style="86" customWidth="1"/>
    <col min="4889" max="5120" width="11.42578125" style="86"/>
    <col min="5121" max="5121" width="17.7109375" style="86" customWidth="1"/>
    <col min="5122" max="5122" width="23.5703125" style="86" customWidth="1"/>
    <col min="5123" max="5123" width="5.42578125" style="86" customWidth="1"/>
    <col min="5124" max="5124" width="32.28515625" style="86" customWidth="1"/>
    <col min="5125" max="5125" width="22.140625" style="86" customWidth="1"/>
    <col min="5126" max="5126" width="17.28515625" style="86" customWidth="1"/>
    <col min="5127" max="5127" width="28.5703125" style="86" customWidth="1"/>
    <col min="5128" max="5128" width="16" style="86" customWidth="1"/>
    <col min="5129" max="5129" width="13.42578125" style="86" customWidth="1"/>
    <col min="5130" max="5130" width="20.42578125" style="86" customWidth="1"/>
    <col min="5131" max="5131" width="5.7109375" style="86" customWidth="1"/>
    <col min="5132" max="5132" width="6.5703125" style="86" customWidth="1"/>
    <col min="5133" max="5134" width="5.7109375" style="86" customWidth="1"/>
    <col min="5135" max="5135" width="7.7109375" style="86" customWidth="1"/>
    <col min="5136" max="5136" width="1.42578125" style="86" customWidth="1"/>
    <col min="5137" max="5138" width="6.140625" style="86" customWidth="1"/>
    <col min="5139" max="5140" width="0" style="86" hidden="1" customWidth="1"/>
    <col min="5141" max="5141" width="13.5703125" style="86" customWidth="1"/>
    <col min="5142" max="5142" width="71.7109375" style="86" customWidth="1"/>
    <col min="5143" max="5144" width="25.42578125" style="86" customWidth="1"/>
    <col min="5145" max="5376" width="11.42578125" style="86"/>
    <col min="5377" max="5377" width="17.7109375" style="86" customWidth="1"/>
    <col min="5378" max="5378" width="23.5703125" style="86" customWidth="1"/>
    <col min="5379" max="5379" width="5.42578125" style="86" customWidth="1"/>
    <col min="5380" max="5380" width="32.28515625" style="86" customWidth="1"/>
    <col min="5381" max="5381" width="22.140625" style="86" customWidth="1"/>
    <col min="5382" max="5382" width="17.28515625" style="86" customWidth="1"/>
    <col min="5383" max="5383" width="28.5703125" style="86" customWidth="1"/>
    <col min="5384" max="5384" width="16" style="86" customWidth="1"/>
    <col min="5385" max="5385" width="13.42578125" style="86" customWidth="1"/>
    <col min="5386" max="5386" width="20.42578125" style="86" customWidth="1"/>
    <col min="5387" max="5387" width="5.7109375" style="86" customWidth="1"/>
    <col min="5388" max="5388" width="6.5703125" style="86" customWidth="1"/>
    <col min="5389" max="5390" width="5.7109375" style="86" customWidth="1"/>
    <col min="5391" max="5391" width="7.7109375" style="86" customWidth="1"/>
    <col min="5392" max="5392" width="1.42578125" style="86" customWidth="1"/>
    <col min="5393" max="5394" width="6.140625" style="86" customWidth="1"/>
    <col min="5395" max="5396" width="0" style="86" hidden="1" customWidth="1"/>
    <col min="5397" max="5397" width="13.5703125" style="86" customWidth="1"/>
    <col min="5398" max="5398" width="71.7109375" style="86" customWidth="1"/>
    <col min="5399" max="5400" width="25.42578125" style="86" customWidth="1"/>
    <col min="5401" max="5632" width="11.42578125" style="86"/>
    <col min="5633" max="5633" width="17.7109375" style="86" customWidth="1"/>
    <col min="5634" max="5634" width="23.5703125" style="86" customWidth="1"/>
    <col min="5635" max="5635" width="5.42578125" style="86" customWidth="1"/>
    <col min="5636" max="5636" width="32.28515625" style="86" customWidth="1"/>
    <col min="5637" max="5637" width="22.140625" style="86" customWidth="1"/>
    <col min="5638" max="5638" width="17.28515625" style="86" customWidth="1"/>
    <col min="5639" max="5639" width="28.5703125" style="86" customWidth="1"/>
    <col min="5640" max="5640" width="16" style="86" customWidth="1"/>
    <col min="5641" max="5641" width="13.42578125" style="86" customWidth="1"/>
    <col min="5642" max="5642" width="20.42578125" style="86" customWidth="1"/>
    <col min="5643" max="5643" width="5.7109375" style="86" customWidth="1"/>
    <col min="5644" max="5644" width="6.5703125" style="86" customWidth="1"/>
    <col min="5645" max="5646" width="5.7109375" style="86" customWidth="1"/>
    <col min="5647" max="5647" width="7.7109375" style="86" customWidth="1"/>
    <col min="5648" max="5648" width="1.42578125" style="86" customWidth="1"/>
    <col min="5649" max="5650" width="6.140625" style="86" customWidth="1"/>
    <col min="5651" max="5652" width="0" style="86" hidden="1" customWidth="1"/>
    <col min="5653" max="5653" width="13.5703125" style="86" customWidth="1"/>
    <col min="5654" max="5654" width="71.7109375" style="86" customWidth="1"/>
    <col min="5655" max="5656" width="25.42578125" style="86" customWidth="1"/>
    <col min="5657" max="5888" width="11.42578125" style="86"/>
    <col min="5889" max="5889" width="17.7109375" style="86" customWidth="1"/>
    <col min="5890" max="5890" width="23.5703125" style="86" customWidth="1"/>
    <col min="5891" max="5891" width="5.42578125" style="86" customWidth="1"/>
    <col min="5892" max="5892" width="32.28515625" style="86" customWidth="1"/>
    <col min="5893" max="5893" width="22.140625" style="86" customWidth="1"/>
    <col min="5894" max="5894" width="17.28515625" style="86" customWidth="1"/>
    <col min="5895" max="5895" width="28.5703125" style="86" customWidth="1"/>
    <col min="5896" max="5896" width="16" style="86" customWidth="1"/>
    <col min="5897" max="5897" width="13.42578125" style="86" customWidth="1"/>
    <col min="5898" max="5898" width="20.42578125" style="86" customWidth="1"/>
    <col min="5899" max="5899" width="5.7109375" style="86" customWidth="1"/>
    <col min="5900" max="5900" width="6.5703125" style="86" customWidth="1"/>
    <col min="5901" max="5902" width="5.7109375" style="86" customWidth="1"/>
    <col min="5903" max="5903" width="7.7109375" style="86" customWidth="1"/>
    <col min="5904" max="5904" width="1.42578125" style="86" customWidth="1"/>
    <col min="5905" max="5906" width="6.140625" style="86" customWidth="1"/>
    <col min="5907" max="5908" width="0" style="86" hidden="1" customWidth="1"/>
    <col min="5909" max="5909" width="13.5703125" style="86" customWidth="1"/>
    <col min="5910" max="5910" width="71.7109375" style="86" customWidth="1"/>
    <col min="5911" max="5912" width="25.42578125" style="86" customWidth="1"/>
    <col min="5913" max="6144" width="11.42578125" style="86"/>
    <col min="6145" max="6145" width="17.7109375" style="86" customWidth="1"/>
    <col min="6146" max="6146" width="23.5703125" style="86" customWidth="1"/>
    <col min="6147" max="6147" width="5.42578125" style="86" customWidth="1"/>
    <col min="6148" max="6148" width="32.28515625" style="86" customWidth="1"/>
    <col min="6149" max="6149" width="22.140625" style="86" customWidth="1"/>
    <col min="6150" max="6150" width="17.28515625" style="86" customWidth="1"/>
    <col min="6151" max="6151" width="28.5703125" style="86" customWidth="1"/>
    <col min="6152" max="6152" width="16" style="86" customWidth="1"/>
    <col min="6153" max="6153" width="13.42578125" style="86" customWidth="1"/>
    <col min="6154" max="6154" width="20.42578125" style="86" customWidth="1"/>
    <col min="6155" max="6155" width="5.7109375" style="86" customWidth="1"/>
    <col min="6156" max="6156" width="6.5703125" style="86" customWidth="1"/>
    <col min="6157" max="6158" width="5.7109375" style="86" customWidth="1"/>
    <col min="6159" max="6159" width="7.7109375" style="86" customWidth="1"/>
    <col min="6160" max="6160" width="1.42578125" style="86" customWidth="1"/>
    <col min="6161" max="6162" width="6.140625" style="86" customWidth="1"/>
    <col min="6163" max="6164" width="0" style="86" hidden="1" customWidth="1"/>
    <col min="6165" max="6165" width="13.5703125" style="86" customWidth="1"/>
    <col min="6166" max="6166" width="71.7109375" style="86" customWidth="1"/>
    <col min="6167" max="6168" width="25.42578125" style="86" customWidth="1"/>
    <col min="6169" max="6400" width="11.42578125" style="86"/>
    <col min="6401" max="6401" width="17.7109375" style="86" customWidth="1"/>
    <col min="6402" max="6402" width="23.5703125" style="86" customWidth="1"/>
    <col min="6403" max="6403" width="5.42578125" style="86" customWidth="1"/>
    <col min="6404" max="6404" width="32.28515625" style="86" customWidth="1"/>
    <col min="6405" max="6405" width="22.140625" style="86" customWidth="1"/>
    <col min="6406" max="6406" width="17.28515625" style="86" customWidth="1"/>
    <col min="6407" max="6407" width="28.5703125" style="86" customWidth="1"/>
    <col min="6408" max="6408" width="16" style="86" customWidth="1"/>
    <col min="6409" max="6409" width="13.42578125" style="86" customWidth="1"/>
    <col min="6410" max="6410" width="20.42578125" style="86" customWidth="1"/>
    <col min="6411" max="6411" width="5.7109375" style="86" customWidth="1"/>
    <col min="6412" max="6412" width="6.5703125" style="86" customWidth="1"/>
    <col min="6413" max="6414" width="5.7109375" style="86" customWidth="1"/>
    <col min="6415" max="6415" width="7.7109375" style="86" customWidth="1"/>
    <col min="6416" max="6416" width="1.42578125" style="86" customWidth="1"/>
    <col min="6417" max="6418" width="6.140625" style="86" customWidth="1"/>
    <col min="6419" max="6420" width="0" style="86" hidden="1" customWidth="1"/>
    <col min="6421" max="6421" width="13.5703125" style="86" customWidth="1"/>
    <col min="6422" max="6422" width="71.7109375" style="86" customWidth="1"/>
    <col min="6423" max="6424" width="25.42578125" style="86" customWidth="1"/>
    <col min="6425" max="6656" width="11.42578125" style="86"/>
    <col min="6657" max="6657" width="17.7109375" style="86" customWidth="1"/>
    <col min="6658" max="6658" width="23.5703125" style="86" customWidth="1"/>
    <col min="6659" max="6659" width="5.42578125" style="86" customWidth="1"/>
    <col min="6660" max="6660" width="32.28515625" style="86" customWidth="1"/>
    <col min="6661" max="6661" width="22.140625" style="86" customWidth="1"/>
    <col min="6662" max="6662" width="17.28515625" style="86" customWidth="1"/>
    <col min="6663" max="6663" width="28.5703125" style="86" customWidth="1"/>
    <col min="6664" max="6664" width="16" style="86" customWidth="1"/>
    <col min="6665" max="6665" width="13.42578125" style="86" customWidth="1"/>
    <col min="6666" max="6666" width="20.42578125" style="86" customWidth="1"/>
    <col min="6667" max="6667" width="5.7109375" style="86" customWidth="1"/>
    <col min="6668" max="6668" width="6.5703125" style="86" customWidth="1"/>
    <col min="6669" max="6670" width="5.7109375" style="86" customWidth="1"/>
    <col min="6671" max="6671" width="7.7109375" style="86" customWidth="1"/>
    <col min="6672" max="6672" width="1.42578125" style="86" customWidth="1"/>
    <col min="6673" max="6674" width="6.140625" style="86" customWidth="1"/>
    <col min="6675" max="6676" width="0" style="86" hidden="1" customWidth="1"/>
    <col min="6677" max="6677" width="13.5703125" style="86" customWidth="1"/>
    <col min="6678" max="6678" width="71.7109375" style="86" customWidth="1"/>
    <col min="6679" max="6680" width="25.42578125" style="86" customWidth="1"/>
    <col min="6681" max="6912" width="11.42578125" style="86"/>
    <col min="6913" max="6913" width="17.7109375" style="86" customWidth="1"/>
    <col min="6914" max="6914" width="23.5703125" style="86" customWidth="1"/>
    <col min="6915" max="6915" width="5.42578125" style="86" customWidth="1"/>
    <col min="6916" max="6916" width="32.28515625" style="86" customWidth="1"/>
    <col min="6917" max="6917" width="22.140625" style="86" customWidth="1"/>
    <col min="6918" max="6918" width="17.28515625" style="86" customWidth="1"/>
    <col min="6919" max="6919" width="28.5703125" style="86" customWidth="1"/>
    <col min="6920" max="6920" width="16" style="86" customWidth="1"/>
    <col min="6921" max="6921" width="13.42578125" style="86" customWidth="1"/>
    <col min="6922" max="6922" width="20.42578125" style="86" customWidth="1"/>
    <col min="6923" max="6923" width="5.7109375" style="86" customWidth="1"/>
    <col min="6924" max="6924" width="6.5703125" style="86" customWidth="1"/>
    <col min="6925" max="6926" width="5.7109375" style="86" customWidth="1"/>
    <col min="6927" max="6927" width="7.7109375" style="86" customWidth="1"/>
    <col min="6928" max="6928" width="1.42578125" style="86" customWidth="1"/>
    <col min="6929" max="6930" width="6.140625" style="86" customWidth="1"/>
    <col min="6931" max="6932" width="0" style="86" hidden="1" customWidth="1"/>
    <col min="6933" max="6933" width="13.5703125" style="86" customWidth="1"/>
    <col min="6934" max="6934" width="71.7109375" style="86" customWidth="1"/>
    <col min="6935" max="6936" width="25.42578125" style="86" customWidth="1"/>
    <col min="6937" max="7168" width="11.42578125" style="86"/>
    <col min="7169" max="7169" width="17.7109375" style="86" customWidth="1"/>
    <col min="7170" max="7170" width="23.5703125" style="86" customWidth="1"/>
    <col min="7171" max="7171" width="5.42578125" style="86" customWidth="1"/>
    <col min="7172" max="7172" width="32.28515625" style="86" customWidth="1"/>
    <col min="7173" max="7173" width="22.140625" style="86" customWidth="1"/>
    <col min="7174" max="7174" width="17.28515625" style="86" customWidth="1"/>
    <col min="7175" max="7175" width="28.5703125" style="86" customWidth="1"/>
    <col min="7176" max="7176" width="16" style="86" customWidth="1"/>
    <col min="7177" max="7177" width="13.42578125" style="86" customWidth="1"/>
    <col min="7178" max="7178" width="20.42578125" style="86" customWidth="1"/>
    <col min="7179" max="7179" width="5.7109375" style="86" customWidth="1"/>
    <col min="7180" max="7180" width="6.5703125" style="86" customWidth="1"/>
    <col min="7181" max="7182" width="5.7109375" style="86" customWidth="1"/>
    <col min="7183" max="7183" width="7.7109375" style="86" customWidth="1"/>
    <col min="7184" max="7184" width="1.42578125" style="86" customWidth="1"/>
    <col min="7185" max="7186" width="6.140625" style="86" customWidth="1"/>
    <col min="7187" max="7188" width="0" style="86" hidden="1" customWidth="1"/>
    <col min="7189" max="7189" width="13.5703125" style="86" customWidth="1"/>
    <col min="7190" max="7190" width="71.7109375" style="86" customWidth="1"/>
    <col min="7191" max="7192" width="25.42578125" style="86" customWidth="1"/>
    <col min="7193" max="7424" width="11.42578125" style="86"/>
    <col min="7425" max="7425" width="17.7109375" style="86" customWidth="1"/>
    <col min="7426" max="7426" width="23.5703125" style="86" customWidth="1"/>
    <col min="7427" max="7427" width="5.42578125" style="86" customWidth="1"/>
    <col min="7428" max="7428" width="32.28515625" style="86" customWidth="1"/>
    <col min="7429" max="7429" width="22.140625" style="86" customWidth="1"/>
    <col min="7430" max="7430" width="17.28515625" style="86" customWidth="1"/>
    <col min="7431" max="7431" width="28.5703125" style="86" customWidth="1"/>
    <col min="7432" max="7432" width="16" style="86" customWidth="1"/>
    <col min="7433" max="7433" width="13.42578125" style="86" customWidth="1"/>
    <col min="7434" max="7434" width="20.42578125" style="86" customWidth="1"/>
    <col min="7435" max="7435" width="5.7109375" style="86" customWidth="1"/>
    <col min="7436" max="7436" width="6.5703125" style="86" customWidth="1"/>
    <col min="7437" max="7438" width="5.7109375" style="86" customWidth="1"/>
    <col min="7439" max="7439" width="7.7109375" style="86" customWidth="1"/>
    <col min="7440" max="7440" width="1.42578125" style="86" customWidth="1"/>
    <col min="7441" max="7442" width="6.140625" style="86" customWidth="1"/>
    <col min="7443" max="7444" width="0" style="86" hidden="1" customWidth="1"/>
    <col min="7445" max="7445" width="13.5703125" style="86" customWidth="1"/>
    <col min="7446" max="7446" width="71.7109375" style="86" customWidth="1"/>
    <col min="7447" max="7448" width="25.42578125" style="86" customWidth="1"/>
    <col min="7449" max="7680" width="11.42578125" style="86"/>
    <col min="7681" max="7681" width="17.7109375" style="86" customWidth="1"/>
    <col min="7682" max="7682" width="23.5703125" style="86" customWidth="1"/>
    <col min="7683" max="7683" width="5.42578125" style="86" customWidth="1"/>
    <col min="7684" max="7684" width="32.28515625" style="86" customWidth="1"/>
    <col min="7685" max="7685" width="22.140625" style="86" customWidth="1"/>
    <col min="7686" max="7686" width="17.28515625" style="86" customWidth="1"/>
    <col min="7687" max="7687" width="28.5703125" style="86" customWidth="1"/>
    <col min="7688" max="7688" width="16" style="86" customWidth="1"/>
    <col min="7689" max="7689" width="13.42578125" style="86" customWidth="1"/>
    <col min="7690" max="7690" width="20.42578125" style="86" customWidth="1"/>
    <col min="7691" max="7691" width="5.7109375" style="86" customWidth="1"/>
    <col min="7692" max="7692" width="6.5703125" style="86" customWidth="1"/>
    <col min="7693" max="7694" width="5.7109375" style="86" customWidth="1"/>
    <col min="7695" max="7695" width="7.7109375" style="86" customWidth="1"/>
    <col min="7696" max="7696" width="1.42578125" style="86" customWidth="1"/>
    <col min="7697" max="7698" width="6.140625" style="86" customWidth="1"/>
    <col min="7699" max="7700" width="0" style="86" hidden="1" customWidth="1"/>
    <col min="7701" max="7701" width="13.5703125" style="86" customWidth="1"/>
    <col min="7702" max="7702" width="71.7109375" style="86" customWidth="1"/>
    <col min="7703" max="7704" width="25.42578125" style="86" customWidth="1"/>
    <col min="7705" max="7936" width="11.42578125" style="86"/>
    <col min="7937" max="7937" width="17.7109375" style="86" customWidth="1"/>
    <col min="7938" max="7938" width="23.5703125" style="86" customWidth="1"/>
    <col min="7939" max="7939" width="5.42578125" style="86" customWidth="1"/>
    <col min="7940" max="7940" width="32.28515625" style="86" customWidth="1"/>
    <col min="7941" max="7941" width="22.140625" style="86" customWidth="1"/>
    <col min="7942" max="7942" width="17.28515625" style="86" customWidth="1"/>
    <col min="7943" max="7943" width="28.5703125" style="86" customWidth="1"/>
    <col min="7944" max="7944" width="16" style="86" customWidth="1"/>
    <col min="7945" max="7945" width="13.42578125" style="86" customWidth="1"/>
    <col min="7946" max="7946" width="20.42578125" style="86" customWidth="1"/>
    <col min="7947" max="7947" width="5.7109375" style="86" customWidth="1"/>
    <col min="7948" max="7948" width="6.5703125" style="86" customWidth="1"/>
    <col min="7949" max="7950" width="5.7109375" style="86" customWidth="1"/>
    <col min="7951" max="7951" width="7.7109375" style="86" customWidth="1"/>
    <col min="7952" max="7952" width="1.42578125" style="86" customWidth="1"/>
    <col min="7953" max="7954" width="6.140625" style="86" customWidth="1"/>
    <col min="7955" max="7956" width="0" style="86" hidden="1" customWidth="1"/>
    <col min="7957" max="7957" width="13.5703125" style="86" customWidth="1"/>
    <col min="7958" max="7958" width="71.7109375" style="86" customWidth="1"/>
    <col min="7959" max="7960" width="25.42578125" style="86" customWidth="1"/>
    <col min="7961" max="8192" width="11.42578125" style="86"/>
    <col min="8193" max="8193" width="17.7109375" style="86" customWidth="1"/>
    <col min="8194" max="8194" width="23.5703125" style="86" customWidth="1"/>
    <col min="8195" max="8195" width="5.42578125" style="86" customWidth="1"/>
    <col min="8196" max="8196" width="32.28515625" style="86" customWidth="1"/>
    <col min="8197" max="8197" width="22.140625" style="86" customWidth="1"/>
    <col min="8198" max="8198" width="17.28515625" style="86" customWidth="1"/>
    <col min="8199" max="8199" width="28.5703125" style="86" customWidth="1"/>
    <col min="8200" max="8200" width="16" style="86" customWidth="1"/>
    <col min="8201" max="8201" width="13.42578125" style="86" customWidth="1"/>
    <col min="8202" max="8202" width="20.42578125" style="86" customWidth="1"/>
    <col min="8203" max="8203" width="5.7109375" style="86" customWidth="1"/>
    <col min="8204" max="8204" width="6.5703125" style="86" customWidth="1"/>
    <col min="8205" max="8206" width="5.7109375" style="86" customWidth="1"/>
    <col min="8207" max="8207" width="7.7109375" style="86" customWidth="1"/>
    <col min="8208" max="8208" width="1.42578125" style="86" customWidth="1"/>
    <col min="8209" max="8210" width="6.140625" style="86" customWidth="1"/>
    <col min="8211" max="8212" width="0" style="86" hidden="1" customWidth="1"/>
    <col min="8213" max="8213" width="13.5703125" style="86" customWidth="1"/>
    <col min="8214" max="8214" width="71.7109375" style="86" customWidth="1"/>
    <col min="8215" max="8216" width="25.42578125" style="86" customWidth="1"/>
    <col min="8217" max="8448" width="11.42578125" style="86"/>
    <col min="8449" max="8449" width="17.7109375" style="86" customWidth="1"/>
    <col min="8450" max="8450" width="23.5703125" style="86" customWidth="1"/>
    <col min="8451" max="8451" width="5.42578125" style="86" customWidth="1"/>
    <col min="8452" max="8452" width="32.28515625" style="86" customWidth="1"/>
    <col min="8453" max="8453" width="22.140625" style="86" customWidth="1"/>
    <col min="8454" max="8454" width="17.28515625" style="86" customWidth="1"/>
    <col min="8455" max="8455" width="28.5703125" style="86" customWidth="1"/>
    <col min="8456" max="8456" width="16" style="86" customWidth="1"/>
    <col min="8457" max="8457" width="13.42578125" style="86" customWidth="1"/>
    <col min="8458" max="8458" width="20.42578125" style="86" customWidth="1"/>
    <col min="8459" max="8459" width="5.7109375" style="86" customWidth="1"/>
    <col min="8460" max="8460" width="6.5703125" style="86" customWidth="1"/>
    <col min="8461" max="8462" width="5.7109375" style="86" customWidth="1"/>
    <col min="8463" max="8463" width="7.7109375" style="86" customWidth="1"/>
    <col min="8464" max="8464" width="1.42578125" style="86" customWidth="1"/>
    <col min="8465" max="8466" width="6.140625" style="86" customWidth="1"/>
    <col min="8467" max="8468" width="0" style="86" hidden="1" customWidth="1"/>
    <col min="8469" max="8469" width="13.5703125" style="86" customWidth="1"/>
    <col min="8470" max="8470" width="71.7109375" style="86" customWidth="1"/>
    <col min="8471" max="8472" width="25.42578125" style="86" customWidth="1"/>
    <col min="8473" max="8704" width="11.42578125" style="86"/>
    <col min="8705" max="8705" width="17.7109375" style="86" customWidth="1"/>
    <col min="8706" max="8706" width="23.5703125" style="86" customWidth="1"/>
    <col min="8707" max="8707" width="5.42578125" style="86" customWidth="1"/>
    <col min="8708" max="8708" width="32.28515625" style="86" customWidth="1"/>
    <col min="8709" max="8709" width="22.140625" style="86" customWidth="1"/>
    <col min="8710" max="8710" width="17.28515625" style="86" customWidth="1"/>
    <col min="8711" max="8711" width="28.5703125" style="86" customWidth="1"/>
    <col min="8712" max="8712" width="16" style="86" customWidth="1"/>
    <col min="8713" max="8713" width="13.42578125" style="86" customWidth="1"/>
    <col min="8714" max="8714" width="20.42578125" style="86" customWidth="1"/>
    <col min="8715" max="8715" width="5.7109375" style="86" customWidth="1"/>
    <col min="8716" max="8716" width="6.5703125" style="86" customWidth="1"/>
    <col min="8717" max="8718" width="5.7109375" style="86" customWidth="1"/>
    <col min="8719" max="8719" width="7.7109375" style="86" customWidth="1"/>
    <col min="8720" max="8720" width="1.42578125" style="86" customWidth="1"/>
    <col min="8721" max="8722" width="6.140625" style="86" customWidth="1"/>
    <col min="8723" max="8724" width="0" style="86" hidden="1" customWidth="1"/>
    <col min="8725" max="8725" width="13.5703125" style="86" customWidth="1"/>
    <col min="8726" max="8726" width="71.7109375" style="86" customWidth="1"/>
    <col min="8727" max="8728" width="25.42578125" style="86" customWidth="1"/>
    <col min="8729" max="8960" width="11.42578125" style="86"/>
    <col min="8961" max="8961" width="17.7109375" style="86" customWidth="1"/>
    <col min="8962" max="8962" width="23.5703125" style="86" customWidth="1"/>
    <col min="8963" max="8963" width="5.42578125" style="86" customWidth="1"/>
    <col min="8964" max="8964" width="32.28515625" style="86" customWidth="1"/>
    <col min="8965" max="8965" width="22.140625" style="86" customWidth="1"/>
    <col min="8966" max="8966" width="17.28515625" style="86" customWidth="1"/>
    <col min="8967" max="8967" width="28.5703125" style="86" customWidth="1"/>
    <col min="8968" max="8968" width="16" style="86" customWidth="1"/>
    <col min="8969" max="8969" width="13.42578125" style="86" customWidth="1"/>
    <col min="8970" max="8970" width="20.42578125" style="86" customWidth="1"/>
    <col min="8971" max="8971" width="5.7109375" style="86" customWidth="1"/>
    <col min="8972" max="8972" width="6.5703125" style="86" customWidth="1"/>
    <col min="8973" max="8974" width="5.7109375" style="86" customWidth="1"/>
    <col min="8975" max="8975" width="7.7109375" style="86" customWidth="1"/>
    <col min="8976" max="8976" width="1.42578125" style="86" customWidth="1"/>
    <col min="8977" max="8978" width="6.140625" style="86" customWidth="1"/>
    <col min="8979" max="8980" width="0" style="86" hidden="1" customWidth="1"/>
    <col min="8981" max="8981" width="13.5703125" style="86" customWidth="1"/>
    <col min="8982" max="8982" width="71.7109375" style="86" customWidth="1"/>
    <col min="8983" max="8984" width="25.42578125" style="86" customWidth="1"/>
    <col min="8985" max="9216" width="11.42578125" style="86"/>
    <col min="9217" max="9217" width="17.7109375" style="86" customWidth="1"/>
    <col min="9218" max="9218" width="23.5703125" style="86" customWidth="1"/>
    <col min="9219" max="9219" width="5.42578125" style="86" customWidth="1"/>
    <col min="9220" max="9220" width="32.28515625" style="86" customWidth="1"/>
    <col min="9221" max="9221" width="22.140625" style="86" customWidth="1"/>
    <col min="9222" max="9222" width="17.28515625" style="86" customWidth="1"/>
    <col min="9223" max="9223" width="28.5703125" style="86" customWidth="1"/>
    <col min="9224" max="9224" width="16" style="86" customWidth="1"/>
    <col min="9225" max="9225" width="13.42578125" style="86" customWidth="1"/>
    <col min="9226" max="9226" width="20.42578125" style="86" customWidth="1"/>
    <col min="9227" max="9227" width="5.7109375" style="86" customWidth="1"/>
    <col min="9228" max="9228" width="6.5703125" style="86" customWidth="1"/>
    <col min="9229" max="9230" width="5.7109375" style="86" customWidth="1"/>
    <col min="9231" max="9231" width="7.7109375" style="86" customWidth="1"/>
    <col min="9232" max="9232" width="1.42578125" style="86" customWidth="1"/>
    <col min="9233" max="9234" width="6.140625" style="86" customWidth="1"/>
    <col min="9235" max="9236" width="0" style="86" hidden="1" customWidth="1"/>
    <col min="9237" max="9237" width="13.5703125" style="86" customWidth="1"/>
    <col min="9238" max="9238" width="71.7109375" style="86" customWidth="1"/>
    <col min="9239" max="9240" width="25.42578125" style="86" customWidth="1"/>
    <col min="9241" max="9472" width="11.42578125" style="86"/>
    <col min="9473" max="9473" width="17.7109375" style="86" customWidth="1"/>
    <col min="9474" max="9474" width="23.5703125" style="86" customWidth="1"/>
    <col min="9475" max="9475" width="5.42578125" style="86" customWidth="1"/>
    <col min="9476" max="9476" width="32.28515625" style="86" customWidth="1"/>
    <col min="9477" max="9477" width="22.140625" style="86" customWidth="1"/>
    <col min="9478" max="9478" width="17.28515625" style="86" customWidth="1"/>
    <col min="9479" max="9479" width="28.5703125" style="86" customWidth="1"/>
    <col min="9480" max="9480" width="16" style="86" customWidth="1"/>
    <col min="9481" max="9481" width="13.42578125" style="86" customWidth="1"/>
    <col min="9482" max="9482" width="20.42578125" style="86" customWidth="1"/>
    <col min="9483" max="9483" width="5.7109375" style="86" customWidth="1"/>
    <col min="9484" max="9484" width="6.5703125" style="86" customWidth="1"/>
    <col min="9485" max="9486" width="5.7109375" style="86" customWidth="1"/>
    <col min="9487" max="9487" width="7.7109375" style="86" customWidth="1"/>
    <col min="9488" max="9488" width="1.42578125" style="86" customWidth="1"/>
    <col min="9489" max="9490" width="6.140625" style="86" customWidth="1"/>
    <col min="9491" max="9492" width="0" style="86" hidden="1" customWidth="1"/>
    <col min="9493" max="9493" width="13.5703125" style="86" customWidth="1"/>
    <col min="9494" max="9494" width="71.7109375" style="86" customWidth="1"/>
    <col min="9495" max="9496" width="25.42578125" style="86" customWidth="1"/>
    <col min="9497" max="9728" width="11.42578125" style="86"/>
    <col min="9729" max="9729" width="17.7109375" style="86" customWidth="1"/>
    <col min="9730" max="9730" width="23.5703125" style="86" customWidth="1"/>
    <col min="9731" max="9731" width="5.42578125" style="86" customWidth="1"/>
    <col min="9732" max="9732" width="32.28515625" style="86" customWidth="1"/>
    <col min="9733" max="9733" width="22.140625" style="86" customWidth="1"/>
    <col min="9734" max="9734" width="17.28515625" style="86" customWidth="1"/>
    <col min="9735" max="9735" width="28.5703125" style="86" customWidth="1"/>
    <col min="9736" max="9736" width="16" style="86" customWidth="1"/>
    <col min="9737" max="9737" width="13.42578125" style="86" customWidth="1"/>
    <col min="9738" max="9738" width="20.42578125" style="86" customWidth="1"/>
    <col min="9739" max="9739" width="5.7109375" style="86" customWidth="1"/>
    <col min="9740" max="9740" width="6.5703125" style="86" customWidth="1"/>
    <col min="9741" max="9742" width="5.7109375" style="86" customWidth="1"/>
    <col min="9743" max="9743" width="7.7109375" style="86" customWidth="1"/>
    <col min="9744" max="9744" width="1.42578125" style="86" customWidth="1"/>
    <col min="9745" max="9746" width="6.140625" style="86" customWidth="1"/>
    <col min="9747" max="9748" width="0" style="86" hidden="1" customWidth="1"/>
    <col min="9749" max="9749" width="13.5703125" style="86" customWidth="1"/>
    <col min="9750" max="9750" width="71.7109375" style="86" customWidth="1"/>
    <col min="9751" max="9752" width="25.42578125" style="86" customWidth="1"/>
    <col min="9753" max="9984" width="11.42578125" style="86"/>
    <col min="9985" max="9985" width="17.7109375" style="86" customWidth="1"/>
    <col min="9986" max="9986" width="23.5703125" style="86" customWidth="1"/>
    <col min="9987" max="9987" width="5.42578125" style="86" customWidth="1"/>
    <col min="9988" max="9988" width="32.28515625" style="86" customWidth="1"/>
    <col min="9989" max="9989" width="22.140625" style="86" customWidth="1"/>
    <col min="9990" max="9990" width="17.28515625" style="86" customWidth="1"/>
    <col min="9991" max="9991" width="28.5703125" style="86" customWidth="1"/>
    <col min="9992" max="9992" width="16" style="86" customWidth="1"/>
    <col min="9993" max="9993" width="13.42578125" style="86" customWidth="1"/>
    <col min="9994" max="9994" width="20.42578125" style="86" customWidth="1"/>
    <col min="9995" max="9995" width="5.7109375" style="86" customWidth="1"/>
    <col min="9996" max="9996" width="6.5703125" style="86" customWidth="1"/>
    <col min="9997" max="9998" width="5.7109375" style="86" customWidth="1"/>
    <col min="9999" max="9999" width="7.7109375" style="86" customWidth="1"/>
    <col min="10000" max="10000" width="1.42578125" style="86" customWidth="1"/>
    <col min="10001" max="10002" width="6.140625" style="86" customWidth="1"/>
    <col min="10003" max="10004" width="0" style="86" hidden="1" customWidth="1"/>
    <col min="10005" max="10005" width="13.5703125" style="86" customWidth="1"/>
    <col min="10006" max="10006" width="71.7109375" style="86" customWidth="1"/>
    <col min="10007" max="10008" width="25.42578125" style="86" customWidth="1"/>
    <col min="10009" max="10240" width="11.42578125" style="86"/>
    <col min="10241" max="10241" width="17.7109375" style="86" customWidth="1"/>
    <col min="10242" max="10242" width="23.5703125" style="86" customWidth="1"/>
    <col min="10243" max="10243" width="5.42578125" style="86" customWidth="1"/>
    <col min="10244" max="10244" width="32.28515625" style="86" customWidth="1"/>
    <col min="10245" max="10245" width="22.140625" style="86" customWidth="1"/>
    <col min="10246" max="10246" width="17.28515625" style="86" customWidth="1"/>
    <col min="10247" max="10247" width="28.5703125" style="86" customWidth="1"/>
    <col min="10248" max="10248" width="16" style="86" customWidth="1"/>
    <col min="10249" max="10249" width="13.42578125" style="86" customWidth="1"/>
    <col min="10250" max="10250" width="20.42578125" style="86" customWidth="1"/>
    <col min="10251" max="10251" width="5.7109375" style="86" customWidth="1"/>
    <col min="10252" max="10252" width="6.5703125" style="86" customWidth="1"/>
    <col min="10253" max="10254" width="5.7109375" style="86" customWidth="1"/>
    <col min="10255" max="10255" width="7.7109375" style="86" customWidth="1"/>
    <col min="10256" max="10256" width="1.42578125" style="86" customWidth="1"/>
    <col min="10257" max="10258" width="6.140625" style="86" customWidth="1"/>
    <col min="10259" max="10260" width="0" style="86" hidden="1" customWidth="1"/>
    <col min="10261" max="10261" width="13.5703125" style="86" customWidth="1"/>
    <col min="10262" max="10262" width="71.7109375" style="86" customWidth="1"/>
    <col min="10263" max="10264" width="25.42578125" style="86" customWidth="1"/>
    <col min="10265" max="10496" width="11.42578125" style="86"/>
    <col min="10497" max="10497" width="17.7109375" style="86" customWidth="1"/>
    <col min="10498" max="10498" width="23.5703125" style="86" customWidth="1"/>
    <col min="10499" max="10499" width="5.42578125" style="86" customWidth="1"/>
    <col min="10500" max="10500" width="32.28515625" style="86" customWidth="1"/>
    <col min="10501" max="10501" width="22.140625" style="86" customWidth="1"/>
    <col min="10502" max="10502" width="17.28515625" style="86" customWidth="1"/>
    <col min="10503" max="10503" width="28.5703125" style="86" customWidth="1"/>
    <col min="10504" max="10504" width="16" style="86" customWidth="1"/>
    <col min="10505" max="10505" width="13.42578125" style="86" customWidth="1"/>
    <col min="10506" max="10506" width="20.42578125" style="86" customWidth="1"/>
    <col min="10507" max="10507" width="5.7109375" style="86" customWidth="1"/>
    <col min="10508" max="10508" width="6.5703125" style="86" customWidth="1"/>
    <col min="10509" max="10510" width="5.7109375" style="86" customWidth="1"/>
    <col min="10511" max="10511" width="7.7109375" style="86" customWidth="1"/>
    <col min="10512" max="10512" width="1.42578125" style="86" customWidth="1"/>
    <col min="10513" max="10514" width="6.140625" style="86" customWidth="1"/>
    <col min="10515" max="10516" width="0" style="86" hidden="1" customWidth="1"/>
    <col min="10517" max="10517" width="13.5703125" style="86" customWidth="1"/>
    <col min="10518" max="10518" width="71.7109375" style="86" customWidth="1"/>
    <col min="10519" max="10520" width="25.42578125" style="86" customWidth="1"/>
    <col min="10521" max="10752" width="11.42578125" style="86"/>
    <col min="10753" max="10753" width="17.7109375" style="86" customWidth="1"/>
    <col min="10754" max="10754" width="23.5703125" style="86" customWidth="1"/>
    <col min="10755" max="10755" width="5.42578125" style="86" customWidth="1"/>
    <col min="10756" max="10756" width="32.28515625" style="86" customWidth="1"/>
    <col min="10757" max="10757" width="22.140625" style="86" customWidth="1"/>
    <col min="10758" max="10758" width="17.28515625" style="86" customWidth="1"/>
    <col min="10759" max="10759" width="28.5703125" style="86" customWidth="1"/>
    <col min="10760" max="10760" width="16" style="86" customWidth="1"/>
    <col min="10761" max="10761" width="13.42578125" style="86" customWidth="1"/>
    <col min="10762" max="10762" width="20.42578125" style="86" customWidth="1"/>
    <col min="10763" max="10763" width="5.7109375" style="86" customWidth="1"/>
    <col min="10764" max="10764" width="6.5703125" style="86" customWidth="1"/>
    <col min="10765" max="10766" width="5.7109375" style="86" customWidth="1"/>
    <col min="10767" max="10767" width="7.7109375" style="86" customWidth="1"/>
    <col min="10768" max="10768" width="1.42578125" style="86" customWidth="1"/>
    <col min="10769" max="10770" width="6.140625" style="86" customWidth="1"/>
    <col min="10771" max="10772" width="0" style="86" hidden="1" customWidth="1"/>
    <col min="10773" max="10773" width="13.5703125" style="86" customWidth="1"/>
    <col min="10774" max="10774" width="71.7109375" style="86" customWidth="1"/>
    <col min="10775" max="10776" width="25.42578125" style="86" customWidth="1"/>
    <col min="10777" max="11008" width="11.42578125" style="86"/>
    <col min="11009" max="11009" width="17.7109375" style="86" customWidth="1"/>
    <col min="11010" max="11010" width="23.5703125" style="86" customWidth="1"/>
    <col min="11011" max="11011" width="5.42578125" style="86" customWidth="1"/>
    <col min="11012" max="11012" width="32.28515625" style="86" customWidth="1"/>
    <col min="11013" max="11013" width="22.140625" style="86" customWidth="1"/>
    <col min="11014" max="11014" width="17.28515625" style="86" customWidth="1"/>
    <col min="11015" max="11015" width="28.5703125" style="86" customWidth="1"/>
    <col min="11016" max="11016" width="16" style="86" customWidth="1"/>
    <col min="11017" max="11017" width="13.42578125" style="86" customWidth="1"/>
    <col min="11018" max="11018" width="20.42578125" style="86" customWidth="1"/>
    <col min="11019" max="11019" width="5.7109375" style="86" customWidth="1"/>
    <col min="11020" max="11020" width="6.5703125" style="86" customWidth="1"/>
    <col min="11021" max="11022" width="5.7109375" style="86" customWidth="1"/>
    <col min="11023" max="11023" width="7.7109375" style="86" customWidth="1"/>
    <col min="11024" max="11024" width="1.42578125" style="86" customWidth="1"/>
    <col min="11025" max="11026" width="6.140625" style="86" customWidth="1"/>
    <col min="11027" max="11028" width="0" style="86" hidden="1" customWidth="1"/>
    <col min="11029" max="11029" width="13.5703125" style="86" customWidth="1"/>
    <col min="11030" max="11030" width="71.7109375" style="86" customWidth="1"/>
    <col min="11031" max="11032" width="25.42578125" style="86" customWidth="1"/>
    <col min="11033" max="11264" width="11.42578125" style="86"/>
    <col min="11265" max="11265" width="17.7109375" style="86" customWidth="1"/>
    <col min="11266" max="11266" width="23.5703125" style="86" customWidth="1"/>
    <col min="11267" max="11267" width="5.42578125" style="86" customWidth="1"/>
    <col min="11268" max="11268" width="32.28515625" style="86" customWidth="1"/>
    <col min="11269" max="11269" width="22.140625" style="86" customWidth="1"/>
    <col min="11270" max="11270" width="17.28515625" style="86" customWidth="1"/>
    <col min="11271" max="11271" width="28.5703125" style="86" customWidth="1"/>
    <col min="11272" max="11272" width="16" style="86" customWidth="1"/>
    <col min="11273" max="11273" width="13.42578125" style="86" customWidth="1"/>
    <col min="11274" max="11274" width="20.42578125" style="86" customWidth="1"/>
    <col min="11275" max="11275" width="5.7109375" style="86" customWidth="1"/>
    <col min="11276" max="11276" width="6.5703125" style="86" customWidth="1"/>
    <col min="11277" max="11278" width="5.7109375" style="86" customWidth="1"/>
    <col min="11279" max="11279" width="7.7109375" style="86" customWidth="1"/>
    <col min="11280" max="11280" width="1.42578125" style="86" customWidth="1"/>
    <col min="11281" max="11282" width="6.140625" style="86" customWidth="1"/>
    <col min="11283" max="11284" width="0" style="86" hidden="1" customWidth="1"/>
    <col min="11285" max="11285" width="13.5703125" style="86" customWidth="1"/>
    <col min="11286" max="11286" width="71.7109375" style="86" customWidth="1"/>
    <col min="11287" max="11288" width="25.42578125" style="86" customWidth="1"/>
    <col min="11289" max="11520" width="11.42578125" style="86"/>
    <col min="11521" max="11521" width="17.7109375" style="86" customWidth="1"/>
    <col min="11522" max="11522" width="23.5703125" style="86" customWidth="1"/>
    <col min="11523" max="11523" width="5.42578125" style="86" customWidth="1"/>
    <col min="11524" max="11524" width="32.28515625" style="86" customWidth="1"/>
    <col min="11525" max="11525" width="22.140625" style="86" customWidth="1"/>
    <col min="11526" max="11526" width="17.28515625" style="86" customWidth="1"/>
    <col min="11527" max="11527" width="28.5703125" style="86" customWidth="1"/>
    <col min="11528" max="11528" width="16" style="86" customWidth="1"/>
    <col min="11529" max="11529" width="13.42578125" style="86" customWidth="1"/>
    <col min="11530" max="11530" width="20.42578125" style="86" customWidth="1"/>
    <col min="11531" max="11531" width="5.7109375" style="86" customWidth="1"/>
    <col min="11532" max="11532" width="6.5703125" style="86" customWidth="1"/>
    <col min="11533" max="11534" width="5.7109375" style="86" customWidth="1"/>
    <col min="11535" max="11535" width="7.7109375" style="86" customWidth="1"/>
    <col min="11536" max="11536" width="1.42578125" style="86" customWidth="1"/>
    <col min="11537" max="11538" width="6.140625" style="86" customWidth="1"/>
    <col min="11539" max="11540" width="0" style="86" hidden="1" customWidth="1"/>
    <col min="11541" max="11541" width="13.5703125" style="86" customWidth="1"/>
    <col min="11542" max="11542" width="71.7109375" style="86" customWidth="1"/>
    <col min="11543" max="11544" width="25.42578125" style="86" customWidth="1"/>
    <col min="11545" max="11776" width="11.42578125" style="86"/>
    <col min="11777" max="11777" width="17.7109375" style="86" customWidth="1"/>
    <col min="11778" max="11778" width="23.5703125" style="86" customWidth="1"/>
    <col min="11779" max="11779" width="5.42578125" style="86" customWidth="1"/>
    <col min="11780" max="11780" width="32.28515625" style="86" customWidth="1"/>
    <col min="11781" max="11781" width="22.140625" style="86" customWidth="1"/>
    <col min="11782" max="11782" width="17.28515625" style="86" customWidth="1"/>
    <col min="11783" max="11783" width="28.5703125" style="86" customWidth="1"/>
    <col min="11784" max="11784" width="16" style="86" customWidth="1"/>
    <col min="11785" max="11785" width="13.42578125" style="86" customWidth="1"/>
    <col min="11786" max="11786" width="20.42578125" style="86" customWidth="1"/>
    <col min="11787" max="11787" width="5.7109375" style="86" customWidth="1"/>
    <col min="11788" max="11788" width="6.5703125" style="86" customWidth="1"/>
    <col min="11789" max="11790" width="5.7109375" style="86" customWidth="1"/>
    <col min="11791" max="11791" width="7.7109375" style="86" customWidth="1"/>
    <col min="11792" max="11792" width="1.42578125" style="86" customWidth="1"/>
    <col min="11793" max="11794" width="6.140625" style="86" customWidth="1"/>
    <col min="11795" max="11796" width="0" style="86" hidden="1" customWidth="1"/>
    <col min="11797" max="11797" width="13.5703125" style="86" customWidth="1"/>
    <col min="11798" max="11798" width="71.7109375" style="86" customWidth="1"/>
    <col min="11799" max="11800" width="25.42578125" style="86" customWidth="1"/>
    <col min="11801" max="12032" width="11.42578125" style="86"/>
    <col min="12033" max="12033" width="17.7109375" style="86" customWidth="1"/>
    <col min="12034" max="12034" width="23.5703125" style="86" customWidth="1"/>
    <col min="12035" max="12035" width="5.42578125" style="86" customWidth="1"/>
    <col min="12036" max="12036" width="32.28515625" style="86" customWidth="1"/>
    <col min="12037" max="12037" width="22.140625" style="86" customWidth="1"/>
    <col min="12038" max="12038" width="17.28515625" style="86" customWidth="1"/>
    <col min="12039" max="12039" width="28.5703125" style="86" customWidth="1"/>
    <col min="12040" max="12040" width="16" style="86" customWidth="1"/>
    <col min="12041" max="12041" width="13.42578125" style="86" customWidth="1"/>
    <col min="12042" max="12042" width="20.42578125" style="86" customWidth="1"/>
    <col min="12043" max="12043" width="5.7109375" style="86" customWidth="1"/>
    <col min="12044" max="12044" width="6.5703125" style="86" customWidth="1"/>
    <col min="12045" max="12046" width="5.7109375" style="86" customWidth="1"/>
    <col min="12047" max="12047" width="7.7109375" style="86" customWidth="1"/>
    <col min="12048" max="12048" width="1.42578125" style="86" customWidth="1"/>
    <col min="12049" max="12050" width="6.140625" style="86" customWidth="1"/>
    <col min="12051" max="12052" width="0" style="86" hidden="1" customWidth="1"/>
    <col min="12053" max="12053" width="13.5703125" style="86" customWidth="1"/>
    <col min="12054" max="12054" width="71.7109375" style="86" customWidth="1"/>
    <col min="12055" max="12056" width="25.42578125" style="86" customWidth="1"/>
    <col min="12057" max="12288" width="11.42578125" style="86"/>
    <col min="12289" max="12289" width="17.7109375" style="86" customWidth="1"/>
    <col min="12290" max="12290" width="23.5703125" style="86" customWidth="1"/>
    <col min="12291" max="12291" width="5.42578125" style="86" customWidth="1"/>
    <col min="12292" max="12292" width="32.28515625" style="86" customWidth="1"/>
    <col min="12293" max="12293" width="22.140625" style="86" customWidth="1"/>
    <col min="12294" max="12294" width="17.28515625" style="86" customWidth="1"/>
    <col min="12295" max="12295" width="28.5703125" style="86" customWidth="1"/>
    <col min="12296" max="12296" width="16" style="86" customWidth="1"/>
    <col min="12297" max="12297" width="13.42578125" style="86" customWidth="1"/>
    <col min="12298" max="12298" width="20.42578125" style="86" customWidth="1"/>
    <col min="12299" max="12299" width="5.7109375" style="86" customWidth="1"/>
    <col min="12300" max="12300" width="6.5703125" style="86" customWidth="1"/>
    <col min="12301" max="12302" width="5.7109375" style="86" customWidth="1"/>
    <col min="12303" max="12303" width="7.7109375" style="86" customWidth="1"/>
    <col min="12304" max="12304" width="1.42578125" style="86" customWidth="1"/>
    <col min="12305" max="12306" width="6.140625" style="86" customWidth="1"/>
    <col min="12307" max="12308" width="0" style="86" hidden="1" customWidth="1"/>
    <col min="12309" max="12309" width="13.5703125" style="86" customWidth="1"/>
    <col min="12310" max="12310" width="71.7109375" style="86" customWidth="1"/>
    <col min="12311" max="12312" width="25.42578125" style="86" customWidth="1"/>
    <col min="12313" max="12544" width="11.42578125" style="86"/>
    <col min="12545" max="12545" width="17.7109375" style="86" customWidth="1"/>
    <col min="12546" max="12546" width="23.5703125" style="86" customWidth="1"/>
    <col min="12547" max="12547" width="5.42578125" style="86" customWidth="1"/>
    <col min="12548" max="12548" width="32.28515625" style="86" customWidth="1"/>
    <col min="12549" max="12549" width="22.140625" style="86" customWidth="1"/>
    <col min="12550" max="12550" width="17.28515625" style="86" customWidth="1"/>
    <col min="12551" max="12551" width="28.5703125" style="86" customWidth="1"/>
    <col min="12552" max="12552" width="16" style="86" customWidth="1"/>
    <col min="12553" max="12553" width="13.42578125" style="86" customWidth="1"/>
    <col min="12554" max="12554" width="20.42578125" style="86" customWidth="1"/>
    <col min="12555" max="12555" width="5.7109375" style="86" customWidth="1"/>
    <col min="12556" max="12556" width="6.5703125" style="86" customWidth="1"/>
    <col min="12557" max="12558" width="5.7109375" style="86" customWidth="1"/>
    <col min="12559" max="12559" width="7.7109375" style="86" customWidth="1"/>
    <col min="12560" max="12560" width="1.42578125" style="86" customWidth="1"/>
    <col min="12561" max="12562" width="6.140625" style="86" customWidth="1"/>
    <col min="12563" max="12564" width="0" style="86" hidden="1" customWidth="1"/>
    <col min="12565" max="12565" width="13.5703125" style="86" customWidth="1"/>
    <col min="12566" max="12566" width="71.7109375" style="86" customWidth="1"/>
    <col min="12567" max="12568" width="25.42578125" style="86" customWidth="1"/>
    <col min="12569" max="12800" width="11.42578125" style="86"/>
    <col min="12801" max="12801" width="17.7109375" style="86" customWidth="1"/>
    <col min="12802" max="12802" width="23.5703125" style="86" customWidth="1"/>
    <col min="12803" max="12803" width="5.42578125" style="86" customWidth="1"/>
    <col min="12804" max="12804" width="32.28515625" style="86" customWidth="1"/>
    <col min="12805" max="12805" width="22.140625" style="86" customWidth="1"/>
    <col min="12806" max="12806" width="17.28515625" style="86" customWidth="1"/>
    <col min="12807" max="12807" width="28.5703125" style="86" customWidth="1"/>
    <col min="12808" max="12808" width="16" style="86" customWidth="1"/>
    <col min="12809" max="12809" width="13.42578125" style="86" customWidth="1"/>
    <col min="12810" max="12810" width="20.42578125" style="86" customWidth="1"/>
    <col min="12811" max="12811" width="5.7109375" style="86" customWidth="1"/>
    <col min="12812" max="12812" width="6.5703125" style="86" customWidth="1"/>
    <col min="12813" max="12814" width="5.7109375" style="86" customWidth="1"/>
    <col min="12815" max="12815" width="7.7109375" style="86" customWidth="1"/>
    <col min="12816" max="12816" width="1.42578125" style="86" customWidth="1"/>
    <col min="12817" max="12818" width="6.140625" style="86" customWidth="1"/>
    <col min="12819" max="12820" width="0" style="86" hidden="1" customWidth="1"/>
    <col min="12821" max="12821" width="13.5703125" style="86" customWidth="1"/>
    <col min="12822" max="12822" width="71.7109375" style="86" customWidth="1"/>
    <col min="12823" max="12824" width="25.42578125" style="86" customWidth="1"/>
    <col min="12825" max="13056" width="11.42578125" style="86"/>
    <col min="13057" max="13057" width="17.7109375" style="86" customWidth="1"/>
    <col min="13058" max="13058" width="23.5703125" style="86" customWidth="1"/>
    <col min="13059" max="13059" width="5.42578125" style="86" customWidth="1"/>
    <col min="13060" max="13060" width="32.28515625" style="86" customWidth="1"/>
    <col min="13061" max="13061" width="22.140625" style="86" customWidth="1"/>
    <col min="13062" max="13062" width="17.28515625" style="86" customWidth="1"/>
    <col min="13063" max="13063" width="28.5703125" style="86" customWidth="1"/>
    <col min="13064" max="13064" width="16" style="86" customWidth="1"/>
    <col min="13065" max="13065" width="13.42578125" style="86" customWidth="1"/>
    <col min="13066" max="13066" width="20.42578125" style="86" customWidth="1"/>
    <col min="13067" max="13067" width="5.7109375" style="86" customWidth="1"/>
    <col min="13068" max="13068" width="6.5703125" style="86" customWidth="1"/>
    <col min="13069" max="13070" width="5.7109375" style="86" customWidth="1"/>
    <col min="13071" max="13071" width="7.7109375" style="86" customWidth="1"/>
    <col min="13072" max="13072" width="1.42578125" style="86" customWidth="1"/>
    <col min="13073" max="13074" width="6.140625" style="86" customWidth="1"/>
    <col min="13075" max="13076" width="0" style="86" hidden="1" customWidth="1"/>
    <col min="13077" max="13077" width="13.5703125" style="86" customWidth="1"/>
    <col min="13078" max="13078" width="71.7109375" style="86" customWidth="1"/>
    <col min="13079" max="13080" width="25.42578125" style="86" customWidth="1"/>
    <col min="13081" max="13312" width="11.42578125" style="86"/>
    <col min="13313" max="13313" width="17.7109375" style="86" customWidth="1"/>
    <col min="13314" max="13314" width="23.5703125" style="86" customWidth="1"/>
    <col min="13315" max="13315" width="5.42578125" style="86" customWidth="1"/>
    <col min="13316" max="13316" width="32.28515625" style="86" customWidth="1"/>
    <col min="13317" max="13317" width="22.140625" style="86" customWidth="1"/>
    <col min="13318" max="13318" width="17.28515625" style="86" customWidth="1"/>
    <col min="13319" max="13319" width="28.5703125" style="86" customWidth="1"/>
    <col min="13320" max="13320" width="16" style="86" customWidth="1"/>
    <col min="13321" max="13321" width="13.42578125" style="86" customWidth="1"/>
    <col min="13322" max="13322" width="20.42578125" style="86" customWidth="1"/>
    <col min="13323" max="13323" width="5.7109375" style="86" customWidth="1"/>
    <col min="13324" max="13324" width="6.5703125" style="86" customWidth="1"/>
    <col min="13325" max="13326" width="5.7109375" style="86" customWidth="1"/>
    <col min="13327" max="13327" width="7.7109375" style="86" customWidth="1"/>
    <col min="13328" max="13328" width="1.42578125" style="86" customWidth="1"/>
    <col min="13329" max="13330" width="6.140625" style="86" customWidth="1"/>
    <col min="13331" max="13332" width="0" style="86" hidden="1" customWidth="1"/>
    <col min="13333" max="13333" width="13.5703125" style="86" customWidth="1"/>
    <col min="13334" max="13334" width="71.7109375" style="86" customWidth="1"/>
    <col min="13335" max="13336" width="25.42578125" style="86" customWidth="1"/>
    <col min="13337" max="13568" width="11.42578125" style="86"/>
    <col min="13569" max="13569" width="17.7109375" style="86" customWidth="1"/>
    <col min="13570" max="13570" width="23.5703125" style="86" customWidth="1"/>
    <col min="13571" max="13571" width="5.42578125" style="86" customWidth="1"/>
    <col min="13572" max="13572" width="32.28515625" style="86" customWidth="1"/>
    <col min="13573" max="13573" width="22.140625" style="86" customWidth="1"/>
    <col min="13574" max="13574" width="17.28515625" style="86" customWidth="1"/>
    <col min="13575" max="13575" width="28.5703125" style="86" customWidth="1"/>
    <col min="13576" max="13576" width="16" style="86" customWidth="1"/>
    <col min="13577" max="13577" width="13.42578125" style="86" customWidth="1"/>
    <col min="13578" max="13578" width="20.42578125" style="86" customWidth="1"/>
    <col min="13579" max="13579" width="5.7109375" style="86" customWidth="1"/>
    <col min="13580" max="13580" width="6.5703125" style="86" customWidth="1"/>
    <col min="13581" max="13582" width="5.7109375" style="86" customWidth="1"/>
    <col min="13583" max="13583" width="7.7109375" style="86" customWidth="1"/>
    <col min="13584" max="13584" width="1.42578125" style="86" customWidth="1"/>
    <col min="13585" max="13586" width="6.140625" style="86" customWidth="1"/>
    <col min="13587" max="13588" width="0" style="86" hidden="1" customWidth="1"/>
    <col min="13589" max="13589" width="13.5703125" style="86" customWidth="1"/>
    <col min="13590" max="13590" width="71.7109375" style="86" customWidth="1"/>
    <col min="13591" max="13592" width="25.42578125" style="86" customWidth="1"/>
    <col min="13593" max="13824" width="11.42578125" style="86"/>
    <col min="13825" max="13825" width="17.7109375" style="86" customWidth="1"/>
    <col min="13826" max="13826" width="23.5703125" style="86" customWidth="1"/>
    <col min="13827" max="13827" width="5.42578125" style="86" customWidth="1"/>
    <col min="13828" max="13828" width="32.28515625" style="86" customWidth="1"/>
    <col min="13829" max="13829" width="22.140625" style="86" customWidth="1"/>
    <col min="13830" max="13830" width="17.28515625" style="86" customWidth="1"/>
    <col min="13831" max="13831" width="28.5703125" style="86" customWidth="1"/>
    <col min="13832" max="13832" width="16" style="86" customWidth="1"/>
    <col min="13833" max="13833" width="13.42578125" style="86" customWidth="1"/>
    <col min="13834" max="13834" width="20.42578125" style="86" customWidth="1"/>
    <col min="13835" max="13835" width="5.7109375" style="86" customWidth="1"/>
    <col min="13836" max="13836" width="6.5703125" style="86" customWidth="1"/>
    <col min="13837" max="13838" width="5.7109375" style="86" customWidth="1"/>
    <col min="13839" max="13839" width="7.7109375" style="86" customWidth="1"/>
    <col min="13840" max="13840" width="1.42578125" style="86" customWidth="1"/>
    <col min="13841" max="13842" width="6.140625" style="86" customWidth="1"/>
    <col min="13843" max="13844" width="0" style="86" hidden="1" customWidth="1"/>
    <col min="13845" max="13845" width="13.5703125" style="86" customWidth="1"/>
    <col min="13846" max="13846" width="71.7109375" style="86" customWidth="1"/>
    <col min="13847" max="13848" width="25.42578125" style="86" customWidth="1"/>
    <col min="13849" max="14080" width="11.42578125" style="86"/>
    <col min="14081" max="14081" width="17.7109375" style="86" customWidth="1"/>
    <col min="14082" max="14082" width="23.5703125" style="86" customWidth="1"/>
    <col min="14083" max="14083" width="5.42578125" style="86" customWidth="1"/>
    <col min="14084" max="14084" width="32.28515625" style="86" customWidth="1"/>
    <col min="14085" max="14085" width="22.140625" style="86" customWidth="1"/>
    <col min="14086" max="14086" width="17.28515625" style="86" customWidth="1"/>
    <col min="14087" max="14087" width="28.5703125" style="86" customWidth="1"/>
    <col min="14088" max="14088" width="16" style="86" customWidth="1"/>
    <col min="14089" max="14089" width="13.42578125" style="86" customWidth="1"/>
    <col min="14090" max="14090" width="20.42578125" style="86" customWidth="1"/>
    <col min="14091" max="14091" width="5.7109375" style="86" customWidth="1"/>
    <col min="14092" max="14092" width="6.5703125" style="86" customWidth="1"/>
    <col min="14093" max="14094" width="5.7109375" style="86" customWidth="1"/>
    <col min="14095" max="14095" width="7.7109375" style="86" customWidth="1"/>
    <col min="14096" max="14096" width="1.42578125" style="86" customWidth="1"/>
    <col min="14097" max="14098" width="6.140625" style="86" customWidth="1"/>
    <col min="14099" max="14100" width="0" style="86" hidden="1" customWidth="1"/>
    <col min="14101" max="14101" width="13.5703125" style="86" customWidth="1"/>
    <col min="14102" max="14102" width="71.7109375" style="86" customWidth="1"/>
    <col min="14103" max="14104" width="25.42578125" style="86" customWidth="1"/>
    <col min="14105" max="14336" width="11.42578125" style="86"/>
    <col min="14337" max="14337" width="17.7109375" style="86" customWidth="1"/>
    <col min="14338" max="14338" width="23.5703125" style="86" customWidth="1"/>
    <col min="14339" max="14339" width="5.42578125" style="86" customWidth="1"/>
    <col min="14340" max="14340" width="32.28515625" style="86" customWidth="1"/>
    <col min="14341" max="14341" width="22.140625" style="86" customWidth="1"/>
    <col min="14342" max="14342" width="17.28515625" style="86" customWidth="1"/>
    <col min="14343" max="14343" width="28.5703125" style="86" customWidth="1"/>
    <col min="14344" max="14344" width="16" style="86" customWidth="1"/>
    <col min="14345" max="14345" width="13.42578125" style="86" customWidth="1"/>
    <col min="14346" max="14346" width="20.42578125" style="86" customWidth="1"/>
    <col min="14347" max="14347" width="5.7109375" style="86" customWidth="1"/>
    <col min="14348" max="14348" width="6.5703125" style="86" customWidth="1"/>
    <col min="14349" max="14350" width="5.7109375" style="86" customWidth="1"/>
    <col min="14351" max="14351" width="7.7109375" style="86" customWidth="1"/>
    <col min="14352" max="14352" width="1.42578125" style="86" customWidth="1"/>
    <col min="14353" max="14354" width="6.140625" style="86" customWidth="1"/>
    <col min="14355" max="14356" width="0" style="86" hidden="1" customWidth="1"/>
    <col min="14357" max="14357" width="13.5703125" style="86" customWidth="1"/>
    <col min="14358" max="14358" width="71.7109375" style="86" customWidth="1"/>
    <col min="14359" max="14360" width="25.42578125" style="86" customWidth="1"/>
    <col min="14361" max="14592" width="11.42578125" style="86"/>
    <col min="14593" max="14593" width="17.7109375" style="86" customWidth="1"/>
    <col min="14594" max="14594" width="23.5703125" style="86" customWidth="1"/>
    <col min="14595" max="14595" width="5.42578125" style="86" customWidth="1"/>
    <col min="14596" max="14596" width="32.28515625" style="86" customWidth="1"/>
    <col min="14597" max="14597" width="22.140625" style="86" customWidth="1"/>
    <col min="14598" max="14598" width="17.28515625" style="86" customWidth="1"/>
    <col min="14599" max="14599" width="28.5703125" style="86" customWidth="1"/>
    <col min="14600" max="14600" width="16" style="86" customWidth="1"/>
    <col min="14601" max="14601" width="13.42578125" style="86" customWidth="1"/>
    <col min="14602" max="14602" width="20.42578125" style="86" customWidth="1"/>
    <col min="14603" max="14603" width="5.7109375" style="86" customWidth="1"/>
    <col min="14604" max="14604" width="6.5703125" style="86" customWidth="1"/>
    <col min="14605" max="14606" width="5.7109375" style="86" customWidth="1"/>
    <col min="14607" max="14607" width="7.7109375" style="86" customWidth="1"/>
    <col min="14608" max="14608" width="1.42578125" style="86" customWidth="1"/>
    <col min="14609" max="14610" width="6.140625" style="86" customWidth="1"/>
    <col min="14611" max="14612" width="0" style="86" hidden="1" customWidth="1"/>
    <col min="14613" max="14613" width="13.5703125" style="86" customWidth="1"/>
    <col min="14614" max="14614" width="71.7109375" style="86" customWidth="1"/>
    <col min="14615" max="14616" width="25.42578125" style="86" customWidth="1"/>
    <col min="14617" max="14848" width="11.42578125" style="86"/>
    <col min="14849" max="14849" width="17.7109375" style="86" customWidth="1"/>
    <col min="14850" max="14850" width="23.5703125" style="86" customWidth="1"/>
    <col min="14851" max="14851" width="5.42578125" style="86" customWidth="1"/>
    <col min="14852" max="14852" width="32.28515625" style="86" customWidth="1"/>
    <col min="14853" max="14853" width="22.140625" style="86" customWidth="1"/>
    <col min="14854" max="14854" width="17.28515625" style="86" customWidth="1"/>
    <col min="14855" max="14855" width="28.5703125" style="86" customWidth="1"/>
    <col min="14856" max="14856" width="16" style="86" customWidth="1"/>
    <col min="14857" max="14857" width="13.42578125" style="86" customWidth="1"/>
    <col min="14858" max="14858" width="20.42578125" style="86" customWidth="1"/>
    <col min="14859" max="14859" width="5.7109375" style="86" customWidth="1"/>
    <col min="14860" max="14860" width="6.5703125" style="86" customWidth="1"/>
    <col min="14861" max="14862" width="5.7109375" style="86" customWidth="1"/>
    <col min="14863" max="14863" width="7.7109375" style="86" customWidth="1"/>
    <col min="14864" max="14864" width="1.42578125" style="86" customWidth="1"/>
    <col min="14865" max="14866" width="6.140625" style="86" customWidth="1"/>
    <col min="14867" max="14868" width="0" style="86" hidden="1" customWidth="1"/>
    <col min="14869" max="14869" width="13.5703125" style="86" customWidth="1"/>
    <col min="14870" max="14870" width="71.7109375" style="86" customWidth="1"/>
    <col min="14871" max="14872" width="25.42578125" style="86" customWidth="1"/>
    <col min="14873" max="15104" width="11.42578125" style="86"/>
    <col min="15105" max="15105" width="17.7109375" style="86" customWidth="1"/>
    <col min="15106" max="15106" width="23.5703125" style="86" customWidth="1"/>
    <col min="15107" max="15107" width="5.42578125" style="86" customWidth="1"/>
    <col min="15108" max="15108" width="32.28515625" style="86" customWidth="1"/>
    <col min="15109" max="15109" width="22.140625" style="86" customWidth="1"/>
    <col min="15110" max="15110" width="17.28515625" style="86" customWidth="1"/>
    <col min="15111" max="15111" width="28.5703125" style="86" customWidth="1"/>
    <col min="15112" max="15112" width="16" style="86" customWidth="1"/>
    <col min="15113" max="15113" width="13.42578125" style="86" customWidth="1"/>
    <col min="15114" max="15114" width="20.42578125" style="86" customWidth="1"/>
    <col min="15115" max="15115" width="5.7109375" style="86" customWidth="1"/>
    <col min="15116" max="15116" width="6.5703125" style="86" customWidth="1"/>
    <col min="15117" max="15118" width="5.7109375" style="86" customWidth="1"/>
    <col min="15119" max="15119" width="7.7109375" style="86" customWidth="1"/>
    <col min="15120" max="15120" width="1.42578125" style="86" customWidth="1"/>
    <col min="15121" max="15122" width="6.140625" style="86" customWidth="1"/>
    <col min="15123" max="15124" width="0" style="86" hidden="1" customWidth="1"/>
    <col min="15125" max="15125" width="13.5703125" style="86" customWidth="1"/>
    <col min="15126" max="15126" width="71.7109375" style="86" customWidth="1"/>
    <col min="15127" max="15128" width="25.42578125" style="86" customWidth="1"/>
    <col min="15129" max="15360" width="11.42578125" style="86"/>
    <col min="15361" max="15361" width="17.7109375" style="86" customWidth="1"/>
    <col min="15362" max="15362" width="23.5703125" style="86" customWidth="1"/>
    <col min="15363" max="15363" width="5.42578125" style="86" customWidth="1"/>
    <col min="15364" max="15364" width="32.28515625" style="86" customWidth="1"/>
    <col min="15365" max="15365" width="22.140625" style="86" customWidth="1"/>
    <col min="15366" max="15366" width="17.28515625" style="86" customWidth="1"/>
    <col min="15367" max="15367" width="28.5703125" style="86" customWidth="1"/>
    <col min="15368" max="15368" width="16" style="86" customWidth="1"/>
    <col min="15369" max="15369" width="13.42578125" style="86" customWidth="1"/>
    <col min="15370" max="15370" width="20.42578125" style="86" customWidth="1"/>
    <col min="15371" max="15371" width="5.7109375" style="86" customWidth="1"/>
    <col min="15372" max="15372" width="6.5703125" style="86" customWidth="1"/>
    <col min="15373" max="15374" width="5.7109375" style="86" customWidth="1"/>
    <col min="15375" max="15375" width="7.7109375" style="86" customWidth="1"/>
    <col min="15376" max="15376" width="1.42578125" style="86" customWidth="1"/>
    <col min="15377" max="15378" width="6.140625" style="86" customWidth="1"/>
    <col min="15379" max="15380" width="0" style="86" hidden="1" customWidth="1"/>
    <col min="15381" max="15381" width="13.5703125" style="86" customWidth="1"/>
    <col min="15382" max="15382" width="71.7109375" style="86" customWidth="1"/>
    <col min="15383" max="15384" width="25.42578125" style="86" customWidth="1"/>
    <col min="15385" max="15616" width="11.42578125" style="86"/>
    <col min="15617" max="15617" width="17.7109375" style="86" customWidth="1"/>
    <col min="15618" max="15618" width="23.5703125" style="86" customWidth="1"/>
    <col min="15619" max="15619" width="5.42578125" style="86" customWidth="1"/>
    <col min="15620" max="15620" width="32.28515625" style="86" customWidth="1"/>
    <col min="15621" max="15621" width="22.140625" style="86" customWidth="1"/>
    <col min="15622" max="15622" width="17.28515625" style="86" customWidth="1"/>
    <col min="15623" max="15623" width="28.5703125" style="86" customWidth="1"/>
    <col min="15624" max="15624" width="16" style="86" customWidth="1"/>
    <col min="15625" max="15625" width="13.42578125" style="86" customWidth="1"/>
    <col min="15626" max="15626" width="20.42578125" style="86" customWidth="1"/>
    <col min="15627" max="15627" width="5.7109375" style="86" customWidth="1"/>
    <col min="15628" max="15628" width="6.5703125" style="86" customWidth="1"/>
    <col min="15629" max="15630" width="5.7109375" style="86" customWidth="1"/>
    <col min="15631" max="15631" width="7.7109375" style="86" customWidth="1"/>
    <col min="15632" max="15632" width="1.42578125" style="86" customWidth="1"/>
    <col min="15633" max="15634" width="6.140625" style="86" customWidth="1"/>
    <col min="15635" max="15636" width="0" style="86" hidden="1" customWidth="1"/>
    <col min="15637" max="15637" width="13.5703125" style="86" customWidth="1"/>
    <col min="15638" max="15638" width="71.7109375" style="86" customWidth="1"/>
    <col min="15639" max="15640" width="25.42578125" style="86" customWidth="1"/>
    <col min="15641" max="15872" width="11.42578125" style="86"/>
    <col min="15873" max="15873" width="17.7109375" style="86" customWidth="1"/>
    <col min="15874" max="15874" width="23.5703125" style="86" customWidth="1"/>
    <col min="15875" max="15875" width="5.42578125" style="86" customWidth="1"/>
    <col min="15876" max="15876" width="32.28515625" style="86" customWidth="1"/>
    <col min="15877" max="15877" width="22.140625" style="86" customWidth="1"/>
    <col min="15878" max="15878" width="17.28515625" style="86" customWidth="1"/>
    <col min="15879" max="15879" width="28.5703125" style="86" customWidth="1"/>
    <col min="15880" max="15880" width="16" style="86" customWidth="1"/>
    <col min="15881" max="15881" width="13.42578125" style="86" customWidth="1"/>
    <col min="15882" max="15882" width="20.42578125" style="86" customWidth="1"/>
    <col min="15883" max="15883" width="5.7109375" style="86" customWidth="1"/>
    <col min="15884" max="15884" width="6.5703125" style="86" customWidth="1"/>
    <col min="15885" max="15886" width="5.7109375" style="86" customWidth="1"/>
    <col min="15887" max="15887" width="7.7109375" style="86" customWidth="1"/>
    <col min="15888" max="15888" width="1.42578125" style="86" customWidth="1"/>
    <col min="15889" max="15890" width="6.140625" style="86" customWidth="1"/>
    <col min="15891" max="15892" width="0" style="86" hidden="1" customWidth="1"/>
    <col min="15893" max="15893" width="13.5703125" style="86" customWidth="1"/>
    <col min="15894" max="15894" width="71.7109375" style="86" customWidth="1"/>
    <col min="15895" max="15896" width="25.42578125" style="86" customWidth="1"/>
    <col min="15897" max="16128" width="11.42578125" style="86"/>
    <col min="16129" max="16129" width="17.7109375" style="86" customWidth="1"/>
    <col min="16130" max="16130" width="23.5703125" style="86" customWidth="1"/>
    <col min="16131" max="16131" width="5.42578125" style="86" customWidth="1"/>
    <col min="16132" max="16132" width="32.28515625" style="86" customWidth="1"/>
    <col min="16133" max="16133" width="22.140625" style="86" customWidth="1"/>
    <col min="16134" max="16134" width="17.28515625" style="86" customWidth="1"/>
    <col min="16135" max="16135" width="28.5703125" style="86" customWidth="1"/>
    <col min="16136" max="16136" width="16" style="86" customWidth="1"/>
    <col min="16137" max="16137" width="13.42578125" style="86" customWidth="1"/>
    <col min="16138" max="16138" width="20.42578125" style="86" customWidth="1"/>
    <col min="16139" max="16139" width="5.7109375" style="86" customWidth="1"/>
    <col min="16140" max="16140" width="6.5703125" style="86" customWidth="1"/>
    <col min="16141" max="16142" width="5.7109375" style="86" customWidth="1"/>
    <col min="16143" max="16143" width="7.7109375" style="86" customWidth="1"/>
    <col min="16144" max="16144" width="1.42578125" style="86" customWidth="1"/>
    <col min="16145" max="16146" width="6.140625" style="86" customWidth="1"/>
    <col min="16147" max="16148" width="0" style="86" hidden="1" customWidth="1"/>
    <col min="16149" max="16149" width="13.5703125" style="86" customWidth="1"/>
    <col min="16150" max="16150" width="71.7109375" style="86" customWidth="1"/>
    <col min="16151" max="16152" width="25.42578125" style="86" customWidth="1"/>
    <col min="16153" max="16384" width="11.42578125" style="86"/>
  </cols>
  <sheetData>
    <row r="1" spans="1:24" ht="15.75"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4" ht="15.75" x14ac:dyDescent="0.25">
      <c r="A2" s="355"/>
      <c r="B2" s="322" t="s">
        <v>0</v>
      </c>
      <c r="C2" s="322"/>
      <c r="D2" s="322"/>
      <c r="E2" s="322"/>
      <c r="F2" s="322"/>
      <c r="G2" s="322"/>
      <c r="H2" s="322"/>
      <c r="I2" s="322"/>
      <c r="J2" s="322"/>
      <c r="K2" s="322"/>
      <c r="L2" s="322"/>
      <c r="M2" s="322"/>
      <c r="N2" s="322"/>
      <c r="O2" s="322"/>
      <c r="P2" s="322"/>
      <c r="Q2" s="322"/>
      <c r="R2" s="322"/>
      <c r="S2" s="322"/>
      <c r="T2" s="322"/>
      <c r="U2" s="322"/>
      <c r="V2" s="322"/>
      <c r="W2" s="323"/>
      <c r="X2" s="87" t="s">
        <v>1</v>
      </c>
    </row>
    <row r="3" spans="1:24" x14ac:dyDescent="0.25">
      <c r="A3" s="356"/>
      <c r="B3" s="275" t="s">
        <v>2</v>
      </c>
      <c r="C3" s="275"/>
      <c r="D3" s="275"/>
      <c r="E3" s="275"/>
      <c r="F3" s="275"/>
      <c r="G3" s="275"/>
      <c r="H3" s="275"/>
      <c r="I3" s="275"/>
      <c r="J3" s="275"/>
      <c r="K3" s="275"/>
      <c r="L3" s="275"/>
      <c r="M3" s="275"/>
      <c r="N3" s="275"/>
      <c r="O3" s="275"/>
      <c r="P3" s="275"/>
      <c r="Q3" s="275"/>
      <c r="R3" s="275"/>
      <c r="S3" s="275"/>
      <c r="T3" s="275"/>
      <c r="U3" s="275"/>
      <c r="V3" s="275"/>
      <c r="W3" s="276"/>
      <c r="X3" s="88" t="s">
        <v>3</v>
      </c>
    </row>
    <row r="4" spans="1:24" ht="21" x14ac:dyDescent="0.25">
      <c r="A4" s="356"/>
      <c r="B4" s="277" t="s">
        <v>65</v>
      </c>
      <c r="C4" s="277"/>
      <c r="D4" s="277"/>
      <c r="E4" s="277"/>
      <c r="F4" s="277"/>
      <c r="G4" s="277"/>
      <c r="H4" s="277"/>
      <c r="I4" s="277"/>
      <c r="J4" s="277"/>
      <c r="K4" s="277"/>
      <c r="L4" s="277"/>
      <c r="M4" s="277"/>
      <c r="N4" s="277"/>
      <c r="O4" s="277"/>
      <c r="P4" s="277"/>
      <c r="Q4" s="277"/>
      <c r="R4" s="277"/>
      <c r="S4" s="277"/>
      <c r="T4" s="277"/>
      <c r="U4" s="277"/>
      <c r="V4" s="277"/>
      <c r="W4" s="278"/>
      <c r="X4" s="89" t="s">
        <v>66</v>
      </c>
    </row>
    <row r="5" spans="1:24" ht="15.75" thickBot="1" x14ac:dyDescent="0.3">
      <c r="A5" s="357"/>
      <c r="B5" s="279"/>
      <c r="C5" s="279"/>
      <c r="D5" s="279"/>
      <c r="E5" s="279"/>
      <c r="F5" s="279"/>
      <c r="G5" s="279"/>
      <c r="H5" s="279"/>
      <c r="I5" s="279"/>
      <c r="J5" s="279"/>
      <c r="K5" s="279"/>
      <c r="L5" s="279"/>
      <c r="M5" s="279"/>
      <c r="N5" s="279"/>
      <c r="O5" s="279"/>
      <c r="P5" s="279"/>
      <c r="Q5" s="279"/>
      <c r="R5" s="279"/>
      <c r="S5" s="279"/>
      <c r="T5" s="279"/>
      <c r="U5" s="279"/>
      <c r="V5" s="279"/>
      <c r="W5" s="280"/>
      <c r="X5" s="90" t="s">
        <v>6</v>
      </c>
    </row>
    <row r="6" spans="1:24" ht="15.75" thickBot="1" x14ac:dyDescent="0.3">
      <c r="A6" s="332"/>
      <c r="B6" s="333"/>
      <c r="C6" s="333"/>
      <c r="D6" s="333"/>
      <c r="E6" s="333"/>
      <c r="F6" s="333"/>
      <c r="G6" s="333"/>
      <c r="H6" s="333"/>
      <c r="I6" s="333"/>
      <c r="J6" s="333"/>
      <c r="K6" s="333"/>
      <c r="L6" s="333"/>
      <c r="M6" s="333"/>
      <c r="N6" s="333"/>
      <c r="O6" s="333"/>
      <c r="P6" s="333"/>
      <c r="Q6" s="333"/>
      <c r="R6" s="333"/>
      <c r="S6" s="333"/>
      <c r="T6" s="333"/>
      <c r="U6" s="333"/>
      <c r="V6" s="333"/>
      <c r="W6" s="333"/>
      <c r="X6" s="365"/>
    </row>
    <row r="7" spans="1:24" ht="15.75" thickBot="1" x14ac:dyDescent="0.3">
      <c r="A7" s="114" t="s">
        <v>7</v>
      </c>
      <c r="B7" s="424" t="s">
        <v>851</v>
      </c>
      <c r="C7" s="425"/>
      <c r="D7" s="425"/>
      <c r="E7" s="425"/>
      <c r="F7" s="425"/>
      <c r="G7" s="425"/>
      <c r="H7" s="425"/>
      <c r="I7" s="425"/>
      <c r="J7" s="425"/>
      <c r="K7" s="425"/>
      <c r="L7" s="425"/>
      <c r="M7" s="425"/>
      <c r="N7" s="425"/>
      <c r="O7" s="425"/>
      <c r="P7" s="425"/>
      <c r="Q7" s="425"/>
      <c r="R7" s="425"/>
      <c r="S7" s="425"/>
      <c r="T7" s="425"/>
      <c r="U7" s="425"/>
      <c r="V7" s="425"/>
      <c r="W7" s="425"/>
      <c r="X7" s="426"/>
    </row>
    <row r="8" spans="1:24" x14ac:dyDescent="0.25">
      <c r="A8" s="92"/>
      <c r="B8" s="92"/>
      <c r="C8" s="92"/>
      <c r="D8" s="92"/>
      <c r="E8" s="92"/>
      <c r="F8" s="92"/>
      <c r="G8" s="92"/>
      <c r="H8" s="92"/>
      <c r="I8" s="92"/>
      <c r="J8" s="92"/>
      <c r="K8" s="92"/>
      <c r="L8" s="92"/>
      <c r="M8" s="92"/>
      <c r="N8" s="92"/>
      <c r="O8" s="92"/>
      <c r="P8" s="509"/>
      <c r="Q8" s="92"/>
      <c r="R8" s="92"/>
      <c r="S8" s="92"/>
      <c r="T8" s="92"/>
      <c r="U8" s="92"/>
      <c r="V8" s="92"/>
      <c r="W8" s="116"/>
      <c r="X8" s="116"/>
    </row>
    <row r="9" spans="1:24" s="495" customFormat="1" x14ac:dyDescent="0.25">
      <c r="A9" s="483" t="s">
        <v>8</v>
      </c>
      <c r="B9" s="483" t="s">
        <v>9</v>
      </c>
      <c r="C9" s="483" t="s">
        <v>10</v>
      </c>
      <c r="D9" s="483" t="s">
        <v>11</v>
      </c>
      <c r="E9" s="483" t="s">
        <v>12</v>
      </c>
      <c r="F9" s="483" t="s">
        <v>13</v>
      </c>
      <c r="G9" s="483" t="s">
        <v>14</v>
      </c>
      <c r="H9" s="483" t="s">
        <v>15</v>
      </c>
      <c r="I9" s="483" t="s">
        <v>16</v>
      </c>
      <c r="J9" s="483" t="s">
        <v>17</v>
      </c>
      <c r="K9" s="507" t="s">
        <v>18</v>
      </c>
      <c r="L9" s="507"/>
      <c r="M9" s="507"/>
      <c r="N9" s="507"/>
      <c r="O9" s="507"/>
      <c r="P9" s="483"/>
      <c r="Q9" s="483" t="s">
        <v>19</v>
      </c>
      <c r="R9" s="483"/>
      <c r="S9" s="483"/>
      <c r="T9" s="483"/>
      <c r="U9" s="483"/>
      <c r="V9" s="483" t="s">
        <v>20</v>
      </c>
      <c r="W9" s="483" t="s">
        <v>21</v>
      </c>
      <c r="X9" s="483" t="s">
        <v>22</v>
      </c>
    </row>
    <row r="10" spans="1:24" s="495" customFormat="1" ht="25.5" x14ac:dyDescent="0.25">
      <c r="A10" s="483"/>
      <c r="B10" s="483"/>
      <c r="C10" s="483"/>
      <c r="D10" s="483"/>
      <c r="E10" s="483"/>
      <c r="F10" s="483"/>
      <c r="G10" s="483"/>
      <c r="H10" s="483"/>
      <c r="I10" s="483"/>
      <c r="J10" s="483"/>
      <c r="K10" s="508" t="s">
        <v>23</v>
      </c>
      <c r="L10" s="508" t="s">
        <v>24</v>
      </c>
      <c r="M10" s="508" t="s">
        <v>25</v>
      </c>
      <c r="N10" s="508" t="s">
        <v>26</v>
      </c>
      <c r="O10" s="508" t="s">
        <v>27</v>
      </c>
      <c r="P10" s="483"/>
      <c r="Q10" s="508" t="s">
        <v>28</v>
      </c>
      <c r="R10" s="508" t="s">
        <v>24</v>
      </c>
      <c r="S10" s="508" t="s">
        <v>25</v>
      </c>
      <c r="T10" s="508" t="s">
        <v>26</v>
      </c>
      <c r="U10" s="508" t="s">
        <v>27</v>
      </c>
      <c r="V10" s="483"/>
      <c r="W10" s="483"/>
      <c r="X10" s="483"/>
    </row>
    <row r="11" spans="1:24" ht="255" x14ac:dyDescent="0.25">
      <c r="A11" s="393" t="s">
        <v>852</v>
      </c>
      <c r="B11" s="344" t="s">
        <v>853</v>
      </c>
      <c r="C11" s="234">
        <v>1</v>
      </c>
      <c r="D11" s="235" t="s">
        <v>67</v>
      </c>
      <c r="E11" s="229" t="s">
        <v>68</v>
      </c>
      <c r="F11" s="229" t="s">
        <v>69</v>
      </c>
      <c r="G11" s="472" t="s">
        <v>70</v>
      </c>
      <c r="H11" s="80">
        <v>1</v>
      </c>
      <c r="I11" s="229" t="s">
        <v>71</v>
      </c>
      <c r="J11" s="229" t="s">
        <v>854</v>
      </c>
      <c r="K11" s="85">
        <v>0.25</v>
      </c>
      <c r="L11" s="85">
        <v>0.25</v>
      </c>
      <c r="M11" s="85">
        <v>0.25</v>
      </c>
      <c r="N11" s="85">
        <v>0.25</v>
      </c>
      <c r="O11" s="85">
        <f t="shared" ref="O11:O20" si="0">SUM(K11:N11)</f>
        <v>1</v>
      </c>
      <c r="P11" s="483"/>
      <c r="Q11" s="85">
        <v>0.25</v>
      </c>
      <c r="R11" s="85">
        <v>0.25</v>
      </c>
      <c r="S11" s="234"/>
      <c r="T11" s="234"/>
      <c r="U11" s="85">
        <f t="shared" ref="U11:U20" si="1">SUM(Q11:T11)</f>
        <v>0.5</v>
      </c>
      <c r="V11" s="97" t="s">
        <v>855</v>
      </c>
      <c r="W11" s="83"/>
      <c r="X11" s="83"/>
    </row>
    <row r="12" spans="1:24" ht="216.75" x14ac:dyDescent="0.25">
      <c r="A12" s="393"/>
      <c r="B12" s="345"/>
      <c r="C12" s="234">
        <v>2</v>
      </c>
      <c r="D12" s="93" t="s">
        <v>72</v>
      </c>
      <c r="E12" s="234" t="s">
        <v>73</v>
      </c>
      <c r="F12" s="234" t="s">
        <v>74</v>
      </c>
      <c r="G12" s="93" t="s">
        <v>75</v>
      </c>
      <c r="H12" s="85">
        <v>1</v>
      </c>
      <c r="I12" s="229" t="s">
        <v>71</v>
      </c>
      <c r="J12" s="234" t="s">
        <v>76</v>
      </c>
      <c r="K12" s="85">
        <v>0.25</v>
      </c>
      <c r="L12" s="85">
        <v>0.25</v>
      </c>
      <c r="M12" s="85">
        <v>0.25</v>
      </c>
      <c r="N12" s="85">
        <v>0.25</v>
      </c>
      <c r="O12" s="85">
        <f t="shared" si="0"/>
        <v>1</v>
      </c>
      <c r="P12" s="483"/>
      <c r="Q12" s="85">
        <v>0.25</v>
      </c>
      <c r="R12" s="85">
        <v>0.25</v>
      </c>
      <c r="S12" s="234"/>
      <c r="T12" s="234"/>
      <c r="U12" s="85">
        <f t="shared" si="1"/>
        <v>0.5</v>
      </c>
      <c r="V12" s="98" t="s">
        <v>856</v>
      </c>
      <c r="W12" s="83"/>
      <c r="X12" s="83"/>
    </row>
    <row r="13" spans="1:24" ht="178.5" x14ac:dyDescent="0.25">
      <c r="A13" s="393"/>
      <c r="B13" s="345"/>
      <c r="C13" s="234">
        <v>3</v>
      </c>
      <c r="D13" s="93" t="s">
        <v>77</v>
      </c>
      <c r="E13" s="234" t="s">
        <v>78</v>
      </c>
      <c r="F13" s="234" t="s">
        <v>79</v>
      </c>
      <c r="G13" s="93" t="s">
        <v>80</v>
      </c>
      <c r="H13" s="85">
        <v>1</v>
      </c>
      <c r="I13" s="229" t="s">
        <v>71</v>
      </c>
      <c r="J13" s="234" t="s">
        <v>81</v>
      </c>
      <c r="K13" s="85">
        <v>0.25</v>
      </c>
      <c r="L13" s="85">
        <v>0.25</v>
      </c>
      <c r="M13" s="85">
        <v>0.25</v>
      </c>
      <c r="N13" s="85">
        <v>0.25</v>
      </c>
      <c r="O13" s="85">
        <f t="shared" si="0"/>
        <v>1</v>
      </c>
      <c r="P13" s="483"/>
      <c r="Q13" s="85">
        <v>0.25</v>
      </c>
      <c r="R13" s="85">
        <v>0.25</v>
      </c>
      <c r="S13" s="234"/>
      <c r="T13" s="234"/>
      <c r="U13" s="85">
        <f t="shared" si="1"/>
        <v>0.5</v>
      </c>
      <c r="V13" s="98" t="s">
        <v>857</v>
      </c>
      <c r="W13" s="83"/>
      <c r="X13" s="83"/>
    </row>
    <row r="14" spans="1:24" ht="216.75" x14ac:dyDescent="0.25">
      <c r="A14" s="393"/>
      <c r="B14" s="393" t="s">
        <v>858</v>
      </c>
      <c r="C14" s="234">
        <v>4</v>
      </c>
      <c r="D14" s="93" t="s">
        <v>82</v>
      </c>
      <c r="E14" s="234" t="s">
        <v>83</v>
      </c>
      <c r="F14" s="234" t="s">
        <v>82</v>
      </c>
      <c r="G14" s="93" t="s">
        <v>84</v>
      </c>
      <c r="H14" s="85">
        <v>1</v>
      </c>
      <c r="I14" s="229" t="s">
        <v>71</v>
      </c>
      <c r="J14" s="234" t="s">
        <v>85</v>
      </c>
      <c r="K14" s="85">
        <v>0.25</v>
      </c>
      <c r="L14" s="85">
        <v>0.25</v>
      </c>
      <c r="M14" s="85">
        <v>0.25</v>
      </c>
      <c r="N14" s="85">
        <v>0.25</v>
      </c>
      <c r="O14" s="85">
        <f t="shared" si="0"/>
        <v>1</v>
      </c>
      <c r="P14" s="483"/>
      <c r="Q14" s="85">
        <v>0.25</v>
      </c>
      <c r="R14" s="85">
        <v>0.25</v>
      </c>
      <c r="S14" s="234"/>
      <c r="T14" s="234"/>
      <c r="U14" s="85">
        <f t="shared" si="1"/>
        <v>0.5</v>
      </c>
      <c r="V14" s="98" t="s">
        <v>859</v>
      </c>
      <c r="W14" s="83"/>
      <c r="X14" s="83"/>
    </row>
    <row r="15" spans="1:24" ht="102" x14ac:dyDescent="0.25">
      <c r="A15" s="393"/>
      <c r="B15" s="393"/>
      <c r="C15" s="234">
        <v>5</v>
      </c>
      <c r="D15" s="93" t="s">
        <v>86</v>
      </c>
      <c r="E15" s="234" t="s">
        <v>87</v>
      </c>
      <c r="F15" s="234" t="s">
        <v>88</v>
      </c>
      <c r="G15" s="93" t="s">
        <v>89</v>
      </c>
      <c r="H15" s="85">
        <v>1</v>
      </c>
      <c r="I15" s="229" t="s">
        <v>71</v>
      </c>
      <c r="J15" s="234" t="s">
        <v>90</v>
      </c>
      <c r="K15" s="85">
        <v>0.25</v>
      </c>
      <c r="L15" s="85">
        <v>0.25</v>
      </c>
      <c r="M15" s="85">
        <v>0.25</v>
      </c>
      <c r="N15" s="85">
        <v>0.25</v>
      </c>
      <c r="O15" s="85">
        <f t="shared" si="0"/>
        <v>1</v>
      </c>
      <c r="P15" s="483"/>
      <c r="Q15" s="85">
        <v>0.25</v>
      </c>
      <c r="R15" s="85">
        <v>0.25</v>
      </c>
      <c r="S15" s="234"/>
      <c r="T15" s="234"/>
      <c r="U15" s="85">
        <f t="shared" si="1"/>
        <v>0.5</v>
      </c>
      <c r="V15" s="98" t="s">
        <v>860</v>
      </c>
      <c r="W15" s="83"/>
      <c r="X15" s="83"/>
    </row>
    <row r="16" spans="1:24" ht="102" x14ac:dyDescent="0.25">
      <c r="A16" s="393"/>
      <c r="B16" s="393"/>
      <c r="C16" s="234">
        <v>6</v>
      </c>
      <c r="D16" s="93" t="s">
        <v>91</v>
      </c>
      <c r="E16" s="234" t="s">
        <v>92</v>
      </c>
      <c r="F16" s="234" t="s">
        <v>93</v>
      </c>
      <c r="G16" s="93" t="s">
        <v>94</v>
      </c>
      <c r="H16" s="85">
        <v>1</v>
      </c>
      <c r="I16" s="229" t="s">
        <v>71</v>
      </c>
      <c r="J16" s="234" t="s">
        <v>95</v>
      </c>
      <c r="K16" s="85">
        <v>0.25</v>
      </c>
      <c r="L16" s="85">
        <v>0.25</v>
      </c>
      <c r="M16" s="85">
        <v>0.25</v>
      </c>
      <c r="N16" s="85">
        <v>0.25</v>
      </c>
      <c r="O16" s="85">
        <f t="shared" si="0"/>
        <v>1</v>
      </c>
      <c r="P16" s="483"/>
      <c r="Q16" s="85">
        <v>0.25</v>
      </c>
      <c r="R16" s="85">
        <v>0.25</v>
      </c>
      <c r="S16" s="234"/>
      <c r="T16" s="234"/>
      <c r="U16" s="85">
        <f t="shared" si="1"/>
        <v>0.5</v>
      </c>
      <c r="V16" s="98" t="s">
        <v>861</v>
      </c>
      <c r="W16" s="83"/>
      <c r="X16" s="83"/>
    </row>
    <row r="17" spans="1:25" ht="216.75" x14ac:dyDescent="0.25">
      <c r="A17" s="393"/>
      <c r="B17" s="393"/>
      <c r="C17" s="234">
        <v>7</v>
      </c>
      <c r="D17" s="93" t="s">
        <v>96</v>
      </c>
      <c r="E17" s="234" t="s">
        <v>97</v>
      </c>
      <c r="F17" s="234" t="s">
        <v>98</v>
      </c>
      <c r="G17" s="93" t="s">
        <v>99</v>
      </c>
      <c r="H17" s="85">
        <v>1</v>
      </c>
      <c r="I17" s="229" t="s">
        <v>71</v>
      </c>
      <c r="J17" s="234" t="s">
        <v>100</v>
      </c>
      <c r="K17" s="107">
        <v>0.25</v>
      </c>
      <c r="L17" s="85">
        <v>0.25</v>
      </c>
      <c r="M17" s="85">
        <v>0.25</v>
      </c>
      <c r="N17" s="85">
        <v>0.25</v>
      </c>
      <c r="O17" s="85">
        <f t="shared" si="0"/>
        <v>1</v>
      </c>
      <c r="P17" s="483"/>
      <c r="Q17" s="85">
        <v>0.25</v>
      </c>
      <c r="R17" s="85">
        <v>0.25</v>
      </c>
      <c r="S17" s="234"/>
      <c r="T17" s="234"/>
      <c r="U17" s="85">
        <f t="shared" si="1"/>
        <v>0.5</v>
      </c>
      <c r="V17" s="98" t="s">
        <v>862</v>
      </c>
      <c r="W17" s="83"/>
      <c r="X17" s="83"/>
    </row>
    <row r="18" spans="1:25" ht="102" x14ac:dyDescent="0.25">
      <c r="A18" s="393"/>
      <c r="B18" s="344"/>
      <c r="C18" s="234">
        <v>8</v>
      </c>
      <c r="D18" s="93" t="s">
        <v>101</v>
      </c>
      <c r="E18" s="234" t="s">
        <v>102</v>
      </c>
      <c r="F18" s="234" t="s">
        <v>103</v>
      </c>
      <c r="G18" s="93" t="s">
        <v>104</v>
      </c>
      <c r="H18" s="85">
        <v>1</v>
      </c>
      <c r="I18" s="229" t="s">
        <v>71</v>
      </c>
      <c r="J18" s="234" t="s">
        <v>105</v>
      </c>
      <c r="K18" s="85">
        <v>0</v>
      </c>
      <c r="L18" s="85">
        <v>0.5</v>
      </c>
      <c r="M18" s="85">
        <v>0</v>
      </c>
      <c r="N18" s="85">
        <v>0.5</v>
      </c>
      <c r="O18" s="85">
        <f t="shared" si="0"/>
        <v>1</v>
      </c>
      <c r="P18" s="483"/>
      <c r="Q18" s="85"/>
      <c r="R18" s="234"/>
      <c r="S18" s="234"/>
      <c r="T18" s="234"/>
      <c r="U18" s="234"/>
      <c r="V18" s="98" t="s">
        <v>863</v>
      </c>
      <c r="W18" s="83"/>
      <c r="X18" s="83"/>
    </row>
    <row r="19" spans="1:25" ht="229.5" x14ac:dyDescent="0.25">
      <c r="A19" s="393"/>
      <c r="B19" s="345"/>
      <c r="C19" s="234">
        <v>9</v>
      </c>
      <c r="D19" s="473" t="s">
        <v>106</v>
      </c>
      <c r="E19" s="234" t="s">
        <v>107</v>
      </c>
      <c r="F19" s="234" t="s">
        <v>108</v>
      </c>
      <c r="G19" s="93" t="s">
        <v>109</v>
      </c>
      <c r="H19" s="85">
        <v>1</v>
      </c>
      <c r="I19" s="229" t="s">
        <v>71</v>
      </c>
      <c r="J19" s="234" t="s">
        <v>105</v>
      </c>
      <c r="K19" s="107">
        <v>0.25</v>
      </c>
      <c r="L19" s="85">
        <v>0.25</v>
      </c>
      <c r="M19" s="85">
        <v>0.25</v>
      </c>
      <c r="N19" s="85">
        <v>0.25</v>
      </c>
      <c r="O19" s="85">
        <f t="shared" si="0"/>
        <v>1</v>
      </c>
      <c r="P19" s="483"/>
      <c r="Q19" s="85">
        <v>0.25</v>
      </c>
      <c r="R19" s="85">
        <v>0.25</v>
      </c>
      <c r="S19" s="234"/>
      <c r="T19" s="234"/>
      <c r="U19" s="85">
        <f t="shared" si="1"/>
        <v>0.5</v>
      </c>
      <c r="V19" s="98" t="s">
        <v>864</v>
      </c>
      <c r="W19" s="83"/>
      <c r="X19" s="83"/>
    </row>
    <row r="20" spans="1:25" ht="102" x14ac:dyDescent="0.25">
      <c r="A20" s="393"/>
      <c r="B20" s="346"/>
      <c r="C20" s="234">
        <v>10</v>
      </c>
      <c r="D20" s="93" t="s">
        <v>865</v>
      </c>
      <c r="E20" s="234" t="s">
        <v>107</v>
      </c>
      <c r="F20" s="234" t="s">
        <v>110</v>
      </c>
      <c r="G20" s="93" t="s">
        <v>111</v>
      </c>
      <c r="H20" s="85">
        <v>1</v>
      </c>
      <c r="I20" s="229" t="s">
        <v>71</v>
      </c>
      <c r="J20" s="234" t="s">
        <v>112</v>
      </c>
      <c r="K20" s="85">
        <v>0.25</v>
      </c>
      <c r="L20" s="85">
        <v>0.25</v>
      </c>
      <c r="M20" s="85">
        <v>0.25</v>
      </c>
      <c r="N20" s="85">
        <v>0.25</v>
      </c>
      <c r="O20" s="85">
        <f t="shared" si="0"/>
        <v>1</v>
      </c>
      <c r="P20" s="483"/>
      <c r="Q20" s="85">
        <v>0.25</v>
      </c>
      <c r="R20" s="85">
        <v>0.25</v>
      </c>
      <c r="S20" s="234"/>
      <c r="T20" s="234"/>
      <c r="U20" s="85">
        <f t="shared" si="1"/>
        <v>0.5</v>
      </c>
      <c r="V20" s="93" t="s">
        <v>866</v>
      </c>
      <c r="W20" s="83"/>
      <c r="X20" s="83"/>
    </row>
    <row r="21" spans="1:25" s="496" customFormat="1" ht="25.5" x14ac:dyDescent="0.25">
      <c r="A21" s="483" t="s">
        <v>54</v>
      </c>
      <c r="B21" s="484" t="s">
        <v>867</v>
      </c>
      <c r="C21" s="485" t="s">
        <v>55</v>
      </c>
      <c r="D21" s="486"/>
      <c r="E21" s="487" t="s">
        <v>56</v>
      </c>
      <c r="F21" s="488"/>
      <c r="G21" s="488"/>
      <c r="H21" s="488"/>
      <c r="I21" s="489" t="s">
        <v>57</v>
      </c>
      <c r="J21" s="490" t="s">
        <v>56</v>
      </c>
      <c r="K21" s="491"/>
      <c r="L21" s="491"/>
      <c r="M21" s="491"/>
      <c r="N21" s="491"/>
      <c r="O21" s="491"/>
      <c r="P21" s="491"/>
      <c r="Q21" s="491"/>
      <c r="R21" s="492"/>
      <c r="S21" s="493" t="s">
        <v>58</v>
      </c>
      <c r="T21" s="493"/>
      <c r="U21" s="493"/>
      <c r="V21" s="494" t="s">
        <v>59</v>
      </c>
      <c r="W21" s="494"/>
      <c r="X21" s="494"/>
      <c r="Y21" s="495"/>
    </row>
    <row r="22" spans="1:25" s="496" customFormat="1" x14ac:dyDescent="0.25">
      <c r="A22" s="483"/>
      <c r="B22" s="484" t="s">
        <v>60</v>
      </c>
      <c r="C22" s="497"/>
      <c r="D22" s="498"/>
      <c r="E22" s="487" t="s">
        <v>61</v>
      </c>
      <c r="F22" s="499" t="s">
        <v>113</v>
      </c>
      <c r="G22" s="499"/>
      <c r="H22" s="500"/>
      <c r="I22" s="489"/>
      <c r="J22" s="501" t="s">
        <v>114</v>
      </c>
      <c r="K22" s="499"/>
      <c r="L22" s="499"/>
      <c r="M22" s="499"/>
      <c r="N22" s="499"/>
      <c r="O22" s="499"/>
      <c r="P22" s="499"/>
      <c r="Q22" s="499"/>
      <c r="R22" s="502"/>
      <c r="S22" s="493"/>
      <c r="T22" s="493"/>
      <c r="U22" s="493"/>
      <c r="V22" s="494" t="s">
        <v>868</v>
      </c>
      <c r="W22" s="494"/>
      <c r="X22" s="494"/>
      <c r="Y22" s="495"/>
    </row>
    <row r="23" spans="1:25" s="496" customFormat="1" x14ac:dyDescent="0.25">
      <c r="A23" s="483"/>
      <c r="B23" s="484" t="s">
        <v>837</v>
      </c>
      <c r="C23" s="503"/>
      <c r="D23" s="504"/>
      <c r="E23" s="487" t="s">
        <v>63</v>
      </c>
      <c r="F23" s="505" t="s">
        <v>869</v>
      </c>
      <c r="G23" s="505"/>
      <c r="H23" s="488"/>
      <c r="I23" s="489"/>
      <c r="J23" s="501" t="s">
        <v>870</v>
      </c>
      <c r="K23" s="499"/>
      <c r="L23" s="499"/>
      <c r="M23" s="499"/>
      <c r="N23" s="499"/>
      <c r="O23" s="499"/>
      <c r="P23" s="499"/>
      <c r="Q23" s="499"/>
      <c r="R23" s="502"/>
      <c r="S23" s="493"/>
      <c r="T23" s="493"/>
      <c r="U23" s="493"/>
      <c r="V23" s="506" t="s">
        <v>64</v>
      </c>
      <c r="W23" s="506"/>
      <c r="X23" s="506"/>
      <c r="Y23" s="495"/>
    </row>
  </sheetData>
  <mergeCells count="39">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20"/>
    <mergeCell ref="A21:A23"/>
    <mergeCell ref="C21:D23"/>
    <mergeCell ref="I21:I23"/>
    <mergeCell ref="B11:B13"/>
    <mergeCell ref="B14:B17"/>
    <mergeCell ref="B18:B20"/>
    <mergeCell ref="J21:R21"/>
    <mergeCell ref="S21:U23"/>
    <mergeCell ref="V21:X21"/>
    <mergeCell ref="F22:G22"/>
    <mergeCell ref="J9:J10"/>
    <mergeCell ref="K9:O9"/>
    <mergeCell ref="P9:P20"/>
    <mergeCell ref="Q9:U9"/>
    <mergeCell ref="V9:V10"/>
    <mergeCell ref="W9:W10"/>
    <mergeCell ref="J22:R22"/>
    <mergeCell ref="V22:X22"/>
    <mergeCell ref="F23:G23"/>
    <mergeCell ref="J23:R23"/>
    <mergeCell ref="V23:X23"/>
  </mergeCells>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1C54-5167-4083-B801-2451FD39F127}">
  <dimension ref="A1:X24"/>
  <sheetViews>
    <sheetView showGridLines="0" topLeftCell="E22" zoomScale="70" zoomScaleNormal="70" workbookViewId="0">
      <selection activeCell="V45" sqref="V45:V47"/>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40.28515625" style="1" customWidth="1"/>
    <col min="5" max="5" width="21.42578125" style="1" customWidth="1"/>
    <col min="6" max="6" width="28.5703125" style="1" customWidth="1"/>
    <col min="7" max="7" width="37.140625" style="1" customWidth="1"/>
    <col min="8" max="8" width="16.140625" style="1" customWidth="1"/>
    <col min="9" max="9" width="11.42578125" style="1" customWidth="1"/>
    <col min="10" max="10" width="28.5703125"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88.85546875" style="1" customWidth="1"/>
    <col min="23" max="23" width="31.140625" style="1" customWidth="1"/>
    <col min="24" max="24" width="34.7109375" style="1" customWidth="1"/>
    <col min="25" max="16384" width="10.28515625" style="1"/>
  </cols>
  <sheetData>
    <row r="1" spans="1:24" ht="15.75" thickBot="1" x14ac:dyDescent="0.3">
      <c r="A1" s="269"/>
      <c r="B1" s="269"/>
      <c r="C1" s="269"/>
      <c r="D1" s="269"/>
      <c r="E1" s="269"/>
      <c r="F1" s="269"/>
      <c r="G1" s="269"/>
      <c r="H1" s="269"/>
      <c r="I1" s="269"/>
      <c r="J1" s="269"/>
      <c r="K1" s="269"/>
      <c r="L1" s="269"/>
      <c r="M1" s="269"/>
      <c r="N1" s="269"/>
      <c r="O1" s="269"/>
      <c r="P1" s="269"/>
      <c r="Q1" s="269"/>
      <c r="R1" s="269"/>
      <c r="S1" s="269"/>
      <c r="T1" s="269"/>
      <c r="U1" s="269"/>
      <c r="V1" s="269"/>
    </row>
    <row r="2" spans="1:24" x14ac:dyDescent="0.25">
      <c r="A2" s="270"/>
      <c r="B2" s="273" t="s">
        <v>0</v>
      </c>
      <c r="C2" s="273"/>
      <c r="D2" s="273"/>
      <c r="E2" s="273"/>
      <c r="F2" s="273"/>
      <c r="G2" s="273"/>
      <c r="H2" s="273"/>
      <c r="I2" s="273"/>
      <c r="J2" s="273"/>
      <c r="K2" s="273"/>
      <c r="L2" s="273"/>
      <c r="M2" s="273"/>
      <c r="N2" s="273"/>
      <c r="O2" s="273"/>
      <c r="P2" s="273"/>
      <c r="Q2" s="273"/>
      <c r="R2" s="273"/>
      <c r="S2" s="273"/>
      <c r="T2" s="273"/>
      <c r="U2" s="273"/>
      <c r="V2" s="273"/>
      <c r="W2" s="274"/>
      <c r="X2" s="4" t="s">
        <v>1</v>
      </c>
    </row>
    <row r="3" spans="1:24" x14ac:dyDescent="0.25">
      <c r="A3" s="271"/>
      <c r="B3" s="275" t="s">
        <v>636</v>
      </c>
      <c r="C3" s="275"/>
      <c r="D3" s="275"/>
      <c r="E3" s="275"/>
      <c r="F3" s="275"/>
      <c r="G3" s="275"/>
      <c r="H3" s="275"/>
      <c r="I3" s="275"/>
      <c r="J3" s="275"/>
      <c r="K3" s="275"/>
      <c r="L3" s="275"/>
      <c r="M3" s="275"/>
      <c r="N3" s="275"/>
      <c r="O3" s="275"/>
      <c r="P3" s="275"/>
      <c r="Q3" s="275"/>
      <c r="R3" s="275"/>
      <c r="S3" s="275"/>
      <c r="T3" s="275"/>
      <c r="U3" s="275"/>
      <c r="V3" s="275"/>
      <c r="W3" s="276"/>
      <c r="X3" s="5" t="s">
        <v>3</v>
      </c>
    </row>
    <row r="4" spans="1:24" ht="28.5" x14ac:dyDescent="0.25">
      <c r="A4" s="271"/>
      <c r="B4" s="277" t="s">
        <v>4</v>
      </c>
      <c r="C4" s="277"/>
      <c r="D4" s="277"/>
      <c r="E4" s="277"/>
      <c r="F4" s="277"/>
      <c r="G4" s="277"/>
      <c r="H4" s="277"/>
      <c r="I4" s="277"/>
      <c r="J4" s="277"/>
      <c r="K4" s="277"/>
      <c r="L4" s="277"/>
      <c r="M4" s="277"/>
      <c r="N4" s="277"/>
      <c r="O4" s="277"/>
      <c r="P4" s="277"/>
      <c r="Q4" s="277"/>
      <c r="R4" s="277"/>
      <c r="S4" s="277"/>
      <c r="T4" s="277"/>
      <c r="U4" s="277"/>
      <c r="V4" s="277"/>
      <c r="W4" s="278"/>
      <c r="X4" s="6" t="s">
        <v>5</v>
      </c>
    </row>
    <row r="5" spans="1:24" ht="15.75" thickBot="1" x14ac:dyDescent="0.3">
      <c r="A5" s="272"/>
      <c r="B5" s="279"/>
      <c r="C5" s="279"/>
      <c r="D5" s="279"/>
      <c r="E5" s="279"/>
      <c r="F5" s="279"/>
      <c r="G5" s="279"/>
      <c r="H5" s="279"/>
      <c r="I5" s="279"/>
      <c r="J5" s="279"/>
      <c r="K5" s="279"/>
      <c r="L5" s="279"/>
      <c r="M5" s="279"/>
      <c r="N5" s="279"/>
      <c r="O5" s="279"/>
      <c r="P5" s="279"/>
      <c r="Q5" s="279"/>
      <c r="R5" s="279"/>
      <c r="S5" s="279"/>
      <c r="T5" s="279"/>
      <c r="U5" s="279"/>
      <c r="V5" s="279"/>
      <c r="W5" s="280"/>
      <c r="X5" s="7" t="s">
        <v>6</v>
      </c>
    </row>
    <row r="6" spans="1:24" ht="15.75" thickBot="1" x14ac:dyDescent="0.3">
      <c r="A6" s="266"/>
      <c r="B6" s="267"/>
      <c r="C6" s="267"/>
      <c r="D6" s="267"/>
      <c r="E6" s="267"/>
      <c r="F6" s="267"/>
      <c r="G6" s="267"/>
      <c r="H6" s="267"/>
      <c r="I6" s="267"/>
      <c r="J6" s="267"/>
      <c r="K6" s="267"/>
      <c r="L6" s="267"/>
      <c r="M6" s="267"/>
      <c r="N6" s="267"/>
      <c r="O6" s="267"/>
      <c r="P6" s="267"/>
      <c r="Q6" s="267"/>
      <c r="R6" s="267"/>
      <c r="S6" s="267"/>
      <c r="T6" s="267"/>
      <c r="U6" s="267"/>
      <c r="V6" s="267"/>
      <c r="W6" s="267"/>
      <c r="X6" s="268"/>
    </row>
    <row r="7" spans="1:24" ht="15.75" thickBot="1" x14ac:dyDescent="0.3">
      <c r="A7" s="8" t="s">
        <v>7</v>
      </c>
      <c r="B7" s="263" t="s">
        <v>637</v>
      </c>
      <c r="C7" s="264"/>
      <c r="D7" s="264"/>
      <c r="E7" s="264"/>
      <c r="F7" s="264"/>
      <c r="G7" s="264"/>
      <c r="H7" s="264"/>
      <c r="I7" s="264"/>
      <c r="J7" s="264"/>
      <c r="K7" s="264"/>
      <c r="L7" s="264"/>
      <c r="M7" s="264"/>
      <c r="N7" s="264"/>
      <c r="O7" s="264"/>
      <c r="P7" s="264"/>
      <c r="Q7" s="264"/>
      <c r="R7" s="264"/>
      <c r="S7" s="264"/>
      <c r="T7" s="264"/>
      <c r="U7" s="264"/>
      <c r="V7" s="264"/>
      <c r="W7" s="264"/>
      <c r="X7" s="265"/>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241" t="s">
        <v>8</v>
      </c>
      <c r="B9" s="241" t="s">
        <v>9</v>
      </c>
      <c r="C9" s="241" t="s">
        <v>10</v>
      </c>
      <c r="D9" s="241" t="s">
        <v>11</v>
      </c>
      <c r="E9" s="241" t="s">
        <v>12</v>
      </c>
      <c r="F9" s="241" t="s">
        <v>13</v>
      </c>
      <c r="G9" s="241" t="s">
        <v>14</v>
      </c>
      <c r="H9" s="241" t="s">
        <v>15</v>
      </c>
      <c r="I9" s="241" t="s">
        <v>16</v>
      </c>
      <c r="J9" s="241" t="s">
        <v>17</v>
      </c>
      <c r="K9" s="259" t="s">
        <v>18</v>
      </c>
      <c r="L9" s="259"/>
      <c r="M9" s="259"/>
      <c r="N9" s="259"/>
      <c r="O9" s="259"/>
      <c r="P9" s="241"/>
      <c r="Q9" s="241" t="s">
        <v>19</v>
      </c>
      <c r="R9" s="241"/>
      <c r="S9" s="241"/>
      <c r="T9" s="241"/>
      <c r="U9" s="241"/>
      <c r="V9" s="347" t="s">
        <v>20</v>
      </c>
      <c r="W9" s="241" t="s">
        <v>21</v>
      </c>
      <c r="X9" s="241" t="s">
        <v>22</v>
      </c>
    </row>
    <row r="10" spans="1:24" ht="42.75" x14ac:dyDescent="0.25">
      <c r="A10" s="241"/>
      <c r="B10" s="241"/>
      <c r="C10" s="241"/>
      <c r="D10" s="241"/>
      <c r="E10" s="241"/>
      <c r="F10" s="241"/>
      <c r="G10" s="241"/>
      <c r="H10" s="241"/>
      <c r="I10" s="241"/>
      <c r="J10" s="241"/>
      <c r="K10" s="219" t="s">
        <v>23</v>
      </c>
      <c r="L10" s="219" t="s">
        <v>24</v>
      </c>
      <c r="M10" s="219" t="s">
        <v>25</v>
      </c>
      <c r="N10" s="219" t="s">
        <v>26</v>
      </c>
      <c r="O10" s="219" t="s">
        <v>27</v>
      </c>
      <c r="P10" s="241"/>
      <c r="Q10" s="219" t="s">
        <v>23</v>
      </c>
      <c r="R10" s="219" t="s">
        <v>24</v>
      </c>
      <c r="S10" s="219" t="s">
        <v>25</v>
      </c>
      <c r="T10" s="219" t="s">
        <v>26</v>
      </c>
      <c r="U10" s="219" t="s">
        <v>27</v>
      </c>
      <c r="V10" s="347"/>
      <c r="W10" s="241"/>
      <c r="X10" s="241"/>
    </row>
    <row r="11" spans="1:24" ht="140.25" x14ac:dyDescent="0.25">
      <c r="A11" s="240" t="s">
        <v>492</v>
      </c>
      <c r="B11" s="240" t="s">
        <v>638</v>
      </c>
      <c r="C11" s="220">
        <v>1</v>
      </c>
      <c r="D11" s="220" t="s">
        <v>639</v>
      </c>
      <c r="E11" s="220" t="s">
        <v>640</v>
      </c>
      <c r="F11" s="221" t="s">
        <v>641</v>
      </c>
      <c r="G11" s="73" t="s">
        <v>642</v>
      </c>
      <c r="H11" s="22" t="s">
        <v>643</v>
      </c>
      <c r="I11" s="220" t="s">
        <v>118</v>
      </c>
      <c r="J11" s="220" t="s">
        <v>644</v>
      </c>
      <c r="K11" s="19">
        <v>0.25</v>
      </c>
      <c r="L11" s="19">
        <v>0.25</v>
      </c>
      <c r="M11" s="19">
        <v>0.25</v>
      </c>
      <c r="N11" s="19">
        <v>0.25</v>
      </c>
      <c r="O11" s="19">
        <f>SUM(K11:N11)</f>
        <v>1</v>
      </c>
      <c r="P11" s="241"/>
      <c r="Q11" s="24">
        <v>0.25</v>
      </c>
      <c r="R11" s="24">
        <v>0.25</v>
      </c>
      <c r="S11" s="24"/>
      <c r="T11" s="24"/>
      <c r="U11" s="24">
        <f>SUM(Q11:T11)</f>
        <v>0.5</v>
      </c>
      <c r="V11" s="108" t="s">
        <v>1083</v>
      </c>
      <c r="W11" s="73"/>
      <c r="X11" s="101"/>
    </row>
    <row r="12" spans="1:24" ht="178.5" x14ac:dyDescent="0.25">
      <c r="A12" s="240"/>
      <c r="B12" s="240"/>
      <c r="C12" s="220">
        <v>2</v>
      </c>
      <c r="D12" s="220" t="s">
        <v>645</v>
      </c>
      <c r="E12" s="653" t="s">
        <v>640</v>
      </c>
      <c r="F12" s="221" t="s">
        <v>646</v>
      </c>
      <c r="G12" s="654" t="s">
        <v>647</v>
      </c>
      <c r="H12" s="220" t="s">
        <v>643</v>
      </c>
      <c r="I12" s="220" t="s">
        <v>118</v>
      </c>
      <c r="J12" s="220" t="s">
        <v>648</v>
      </c>
      <c r="K12" s="10">
        <v>0.25</v>
      </c>
      <c r="L12" s="10">
        <v>0.25</v>
      </c>
      <c r="M12" s="10">
        <v>0.25</v>
      </c>
      <c r="N12" s="10">
        <v>0.25</v>
      </c>
      <c r="O12" s="19">
        <f t="shared" ref="O12:O17" si="0">SUM(K12:N12)</f>
        <v>1</v>
      </c>
      <c r="P12" s="241"/>
      <c r="Q12" s="10">
        <v>0</v>
      </c>
      <c r="R12" s="24">
        <v>0</v>
      </c>
      <c r="S12" s="24"/>
      <c r="T12" s="24"/>
      <c r="U12" s="24">
        <v>0</v>
      </c>
      <c r="V12" s="108" t="s">
        <v>1084</v>
      </c>
      <c r="W12" s="108" t="s">
        <v>1085</v>
      </c>
      <c r="X12" s="108" t="s">
        <v>1086</v>
      </c>
    </row>
    <row r="13" spans="1:24" ht="306" x14ac:dyDescent="0.25">
      <c r="A13" s="240"/>
      <c r="B13" s="240"/>
      <c r="C13" s="220">
        <v>3</v>
      </c>
      <c r="D13" s="220" t="s">
        <v>649</v>
      </c>
      <c r="E13" s="653" t="s">
        <v>640</v>
      </c>
      <c r="F13" s="221" t="s">
        <v>650</v>
      </c>
      <c r="G13" s="654" t="s">
        <v>651</v>
      </c>
      <c r="H13" s="220" t="s">
        <v>643</v>
      </c>
      <c r="I13" s="220" t="s">
        <v>118</v>
      </c>
      <c r="J13" s="220" t="s">
        <v>652</v>
      </c>
      <c r="K13" s="10">
        <v>0.25</v>
      </c>
      <c r="L13" s="10">
        <v>0.25</v>
      </c>
      <c r="M13" s="10">
        <v>0.25</v>
      </c>
      <c r="N13" s="10">
        <v>0.25</v>
      </c>
      <c r="O13" s="19">
        <f t="shared" si="0"/>
        <v>1</v>
      </c>
      <c r="P13" s="241"/>
      <c r="Q13" s="24">
        <v>0.25</v>
      </c>
      <c r="R13" s="24">
        <v>0.25</v>
      </c>
      <c r="S13" s="24"/>
      <c r="T13" s="24"/>
      <c r="U13" s="24">
        <f t="shared" ref="U13:U21" si="1">SUM(Q13:T13)</f>
        <v>0.5</v>
      </c>
      <c r="V13" s="108" t="s">
        <v>1087</v>
      </c>
      <c r="W13" s="238"/>
      <c r="X13" s="101"/>
    </row>
    <row r="14" spans="1:24" ht="280.5" x14ac:dyDescent="0.25">
      <c r="A14" s="240"/>
      <c r="B14" s="240"/>
      <c r="C14" s="220">
        <v>4</v>
      </c>
      <c r="D14" s="220" t="s">
        <v>653</v>
      </c>
      <c r="E14" s="653" t="s">
        <v>640</v>
      </c>
      <c r="F14" s="221" t="s">
        <v>654</v>
      </c>
      <c r="G14" s="654" t="s">
        <v>655</v>
      </c>
      <c r="H14" s="220" t="s">
        <v>643</v>
      </c>
      <c r="I14" s="220" t="s">
        <v>118</v>
      </c>
      <c r="J14" s="220" t="s">
        <v>656</v>
      </c>
      <c r="K14" s="10">
        <v>0.25</v>
      </c>
      <c r="L14" s="10">
        <v>0.25</v>
      </c>
      <c r="M14" s="10">
        <v>0.25</v>
      </c>
      <c r="N14" s="10">
        <v>0.25</v>
      </c>
      <c r="O14" s="19">
        <f t="shared" si="0"/>
        <v>1</v>
      </c>
      <c r="P14" s="241"/>
      <c r="Q14" s="24">
        <v>0.25</v>
      </c>
      <c r="R14" s="24">
        <v>0.25</v>
      </c>
      <c r="S14" s="24"/>
      <c r="T14" s="24"/>
      <c r="U14" s="24">
        <f t="shared" si="1"/>
        <v>0.5</v>
      </c>
      <c r="V14" s="108" t="s">
        <v>1088</v>
      </c>
      <c r="W14" s="73"/>
      <c r="X14" s="101"/>
    </row>
    <row r="15" spans="1:24" ht="165.75" x14ac:dyDescent="0.25">
      <c r="A15" s="240"/>
      <c r="B15" s="240"/>
      <c r="C15" s="220">
        <v>5</v>
      </c>
      <c r="D15" s="220" t="s">
        <v>657</v>
      </c>
      <c r="E15" s="653" t="s">
        <v>640</v>
      </c>
      <c r="F15" s="221" t="s">
        <v>658</v>
      </c>
      <c r="G15" s="654" t="s">
        <v>659</v>
      </c>
      <c r="H15" s="220" t="s">
        <v>643</v>
      </c>
      <c r="I15" s="220" t="s">
        <v>118</v>
      </c>
      <c r="J15" s="220" t="s">
        <v>660</v>
      </c>
      <c r="K15" s="10">
        <v>0.25</v>
      </c>
      <c r="L15" s="10">
        <v>0.25</v>
      </c>
      <c r="M15" s="10">
        <v>0.25</v>
      </c>
      <c r="N15" s="10">
        <v>0.25</v>
      </c>
      <c r="O15" s="19">
        <f>SUM(K15:N15)</f>
        <v>1</v>
      </c>
      <c r="P15" s="241"/>
      <c r="Q15" s="24">
        <v>0.25</v>
      </c>
      <c r="R15" s="24">
        <v>0.25</v>
      </c>
      <c r="S15" s="24"/>
      <c r="T15" s="24"/>
      <c r="U15" s="24">
        <f t="shared" si="1"/>
        <v>0.5</v>
      </c>
      <c r="V15" s="108" t="s">
        <v>1089</v>
      </c>
      <c r="W15" s="73"/>
      <c r="X15" s="101"/>
    </row>
    <row r="16" spans="1:24" ht="204" x14ac:dyDescent="0.25">
      <c r="A16" s="240"/>
      <c r="B16" s="240"/>
      <c r="C16" s="220">
        <v>6</v>
      </c>
      <c r="D16" s="220" t="s">
        <v>661</v>
      </c>
      <c r="E16" s="220" t="s">
        <v>640</v>
      </c>
      <c r="F16" s="221" t="s">
        <v>662</v>
      </c>
      <c r="G16" s="73" t="s">
        <v>663</v>
      </c>
      <c r="H16" s="220" t="s">
        <v>643</v>
      </c>
      <c r="I16" s="220" t="s">
        <v>118</v>
      </c>
      <c r="J16" s="220" t="s">
        <v>664</v>
      </c>
      <c r="K16" s="10">
        <v>0.25</v>
      </c>
      <c r="L16" s="10">
        <v>0.25</v>
      </c>
      <c r="M16" s="10">
        <v>0.25</v>
      </c>
      <c r="N16" s="10">
        <v>0.25</v>
      </c>
      <c r="O16" s="19">
        <f>SUM(K16:N16)</f>
        <v>1</v>
      </c>
      <c r="P16" s="241"/>
      <c r="Q16" s="24">
        <v>0.25</v>
      </c>
      <c r="R16" s="24">
        <v>0.25</v>
      </c>
      <c r="S16" s="24"/>
      <c r="T16" s="24"/>
      <c r="U16" s="24">
        <f t="shared" si="1"/>
        <v>0.5</v>
      </c>
      <c r="V16" s="108" t="s">
        <v>1090</v>
      </c>
      <c r="W16" s="73"/>
      <c r="X16" s="101"/>
    </row>
    <row r="17" spans="1:24" ht="89.25" x14ac:dyDescent="0.25">
      <c r="A17" s="240"/>
      <c r="B17" s="240"/>
      <c r="C17" s="220">
        <v>7</v>
      </c>
      <c r="D17" s="220" t="s">
        <v>665</v>
      </c>
      <c r="E17" s="220" t="s">
        <v>640</v>
      </c>
      <c r="F17" s="220" t="s">
        <v>666</v>
      </c>
      <c r="G17" s="220" t="s">
        <v>667</v>
      </c>
      <c r="H17" s="220" t="s">
        <v>643</v>
      </c>
      <c r="I17" s="220" t="s">
        <v>118</v>
      </c>
      <c r="J17" s="220" t="s">
        <v>668</v>
      </c>
      <c r="K17" s="10">
        <v>0.25</v>
      </c>
      <c r="L17" s="10">
        <v>0.25</v>
      </c>
      <c r="M17" s="10">
        <v>0.25</v>
      </c>
      <c r="N17" s="10">
        <v>0.25</v>
      </c>
      <c r="O17" s="19">
        <f t="shared" si="0"/>
        <v>1</v>
      </c>
      <c r="P17" s="241"/>
      <c r="Q17" s="24">
        <v>0.25</v>
      </c>
      <c r="R17" s="24">
        <v>0.25</v>
      </c>
      <c r="S17" s="24"/>
      <c r="T17" s="24"/>
      <c r="U17" s="24">
        <f t="shared" si="1"/>
        <v>0.5</v>
      </c>
      <c r="V17" s="108" t="s">
        <v>1091</v>
      </c>
      <c r="W17" s="73"/>
      <c r="X17" s="101"/>
    </row>
    <row r="18" spans="1:24" ht="229.5" x14ac:dyDescent="0.25">
      <c r="A18" s="240"/>
      <c r="B18" s="240"/>
      <c r="C18" s="220">
        <v>8</v>
      </c>
      <c r="D18" s="220" t="s">
        <v>669</v>
      </c>
      <c r="E18" s="653" t="s">
        <v>640</v>
      </c>
      <c r="F18" s="221" t="s">
        <v>670</v>
      </c>
      <c r="G18" s="654" t="s">
        <v>671</v>
      </c>
      <c r="H18" s="220" t="s">
        <v>643</v>
      </c>
      <c r="I18" s="220" t="s">
        <v>118</v>
      </c>
      <c r="J18" s="220" t="s">
        <v>672</v>
      </c>
      <c r="K18" s="10">
        <v>0.25</v>
      </c>
      <c r="L18" s="10">
        <v>0.25</v>
      </c>
      <c r="M18" s="10">
        <v>0.25</v>
      </c>
      <c r="N18" s="10">
        <v>0.25</v>
      </c>
      <c r="O18" s="19">
        <f>SUM(K18:N18)</f>
        <v>1</v>
      </c>
      <c r="P18" s="241"/>
      <c r="Q18" s="24">
        <v>0.25</v>
      </c>
      <c r="R18" s="24">
        <v>0.25</v>
      </c>
      <c r="S18" s="24"/>
      <c r="T18" s="24"/>
      <c r="U18" s="24">
        <f t="shared" si="1"/>
        <v>0.5</v>
      </c>
      <c r="V18" s="108" t="s">
        <v>1092</v>
      </c>
      <c r="W18" s="73"/>
      <c r="X18" s="101"/>
    </row>
    <row r="19" spans="1:24" ht="267.75" x14ac:dyDescent="0.25">
      <c r="A19" s="240"/>
      <c r="B19" s="240"/>
      <c r="C19" s="220">
        <v>9</v>
      </c>
      <c r="D19" s="220" t="s">
        <v>673</v>
      </c>
      <c r="E19" s="653" t="s">
        <v>640</v>
      </c>
      <c r="F19" s="221" t="s">
        <v>674</v>
      </c>
      <c r="G19" s="73" t="s">
        <v>675</v>
      </c>
      <c r="H19" s="220" t="s">
        <v>643</v>
      </c>
      <c r="I19" s="220" t="s">
        <v>118</v>
      </c>
      <c r="J19" s="220" t="s">
        <v>676</v>
      </c>
      <c r="K19" s="10">
        <v>0.25</v>
      </c>
      <c r="L19" s="10">
        <v>0.25</v>
      </c>
      <c r="M19" s="10">
        <v>0.25</v>
      </c>
      <c r="N19" s="10">
        <v>0.25</v>
      </c>
      <c r="O19" s="19">
        <f>SUM(K19:N19)</f>
        <v>1</v>
      </c>
      <c r="P19" s="241"/>
      <c r="Q19" s="24">
        <v>0.25</v>
      </c>
      <c r="R19" s="24">
        <v>0.25</v>
      </c>
      <c r="S19" s="24"/>
      <c r="T19" s="24"/>
      <c r="U19" s="24">
        <f t="shared" si="1"/>
        <v>0.5</v>
      </c>
      <c r="V19" s="108" t="s">
        <v>1093</v>
      </c>
      <c r="W19" s="73"/>
      <c r="X19" s="101"/>
    </row>
    <row r="20" spans="1:24" ht="153" x14ac:dyDescent="0.25">
      <c r="A20" s="240"/>
      <c r="B20" s="240"/>
      <c r="C20" s="220">
        <v>10</v>
      </c>
      <c r="D20" s="220" t="s">
        <v>677</v>
      </c>
      <c r="E20" s="653" t="s">
        <v>640</v>
      </c>
      <c r="F20" s="221" t="s">
        <v>678</v>
      </c>
      <c r="G20" s="654" t="s">
        <v>679</v>
      </c>
      <c r="H20" s="220" t="s">
        <v>643</v>
      </c>
      <c r="I20" s="220" t="s">
        <v>118</v>
      </c>
      <c r="J20" s="220" t="s">
        <v>680</v>
      </c>
      <c r="K20" s="10">
        <v>0.25</v>
      </c>
      <c r="L20" s="10">
        <v>0.25</v>
      </c>
      <c r="M20" s="10">
        <v>0.25</v>
      </c>
      <c r="N20" s="10">
        <v>0.25</v>
      </c>
      <c r="O20" s="19">
        <f>SUM(K20:N20)</f>
        <v>1</v>
      </c>
      <c r="P20" s="241"/>
      <c r="Q20" s="24">
        <v>0.25</v>
      </c>
      <c r="R20" s="24">
        <v>0.25</v>
      </c>
      <c r="S20" s="24"/>
      <c r="T20" s="24"/>
      <c r="U20" s="24">
        <f t="shared" si="1"/>
        <v>0.5</v>
      </c>
      <c r="V20" s="108" t="s">
        <v>1094</v>
      </c>
      <c r="W20" s="73"/>
      <c r="X20" s="101"/>
    </row>
    <row r="21" spans="1:24" ht="242.25" x14ac:dyDescent="0.25">
      <c r="A21" s="240"/>
      <c r="B21" s="240"/>
      <c r="C21" s="220">
        <v>11</v>
      </c>
      <c r="D21" s="220" t="s">
        <v>681</v>
      </c>
      <c r="E21" s="220" t="s">
        <v>640</v>
      </c>
      <c r="F21" s="221" t="s">
        <v>682</v>
      </c>
      <c r="G21" s="654" t="s">
        <v>683</v>
      </c>
      <c r="H21" s="220" t="s">
        <v>643</v>
      </c>
      <c r="I21" s="220" t="s">
        <v>118</v>
      </c>
      <c r="J21" s="220" t="s">
        <v>684</v>
      </c>
      <c r="K21" s="10">
        <v>0</v>
      </c>
      <c r="L21" s="10">
        <v>0.5</v>
      </c>
      <c r="M21" s="10">
        <v>0</v>
      </c>
      <c r="N21" s="10">
        <v>0.5</v>
      </c>
      <c r="O21" s="19">
        <f>SUM(K21:N21)</f>
        <v>1</v>
      </c>
      <c r="P21" s="241"/>
      <c r="Q21" s="24">
        <v>0</v>
      </c>
      <c r="R21" s="24">
        <v>0.5</v>
      </c>
      <c r="S21" s="24"/>
      <c r="T21" s="24"/>
      <c r="U21" s="24">
        <f t="shared" si="1"/>
        <v>0.5</v>
      </c>
      <c r="V21" s="108" t="s">
        <v>1095</v>
      </c>
      <c r="W21" s="73"/>
      <c r="X21" s="101"/>
    </row>
    <row r="22" spans="1:24" s="2" customFormat="1" x14ac:dyDescent="0.25">
      <c r="A22" s="575" t="s">
        <v>54</v>
      </c>
      <c r="B22" s="13" t="s">
        <v>1096</v>
      </c>
      <c r="C22" s="576" t="s">
        <v>55</v>
      </c>
      <c r="D22" s="577"/>
      <c r="E22" s="578" t="s">
        <v>56</v>
      </c>
      <c r="F22" s="580"/>
      <c r="G22" s="580"/>
      <c r="H22" s="580"/>
      <c r="I22" s="581" t="s">
        <v>57</v>
      </c>
      <c r="J22" s="254" t="s">
        <v>1097</v>
      </c>
      <c r="K22" s="255"/>
      <c r="L22" s="255"/>
      <c r="M22" s="255"/>
      <c r="N22" s="255"/>
      <c r="O22" s="255"/>
      <c r="P22" s="255"/>
      <c r="Q22" s="255"/>
      <c r="R22" s="256"/>
      <c r="S22" s="582" t="s">
        <v>58</v>
      </c>
      <c r="T22" s="582"/>
      <c r="U22" s="582"/>
      <c r="V22" s="583" t="s">
        <v>59</v>
      </c>
      <c r="W22" s="583"/>
      <c r="X22" s="583"/>
    </row>
    <row r="23" spans="1:24" s="2" customFormat="1" ht="28.5" x14ac:dyDescent="0.25">
      <c r="A23" s="575"/>
      <c r="B23" s="13" t="s">
        <v>60</v>
      </c>
      <c r="C23" s="584"/>
      <c r="D23" s="585"/>
      <c r="E23" s="655" t="s">
        <v>1098</v>
      </c>
      <c r="F23" s="580"/>
      <c r="G23" s="580"/>
      <c r="H23" s="580"/>
      <c r="I23" s="581"/>
      <c r="J23" s="587" t="s">
        <v>720</v>
      </c>
      <c r="K23" s="588"/>
      <c r="L23" s="588"/>
      <c r="M23" s="588"/>
      <c r="N23" s="588"/>
      <c r="O23" s="588"/>
      <c r="P23" s="588"/>
      <c r="Q23" s="588"/>
      <c r="R23" s="589"/>
      <c r="S23" s="582"/>
      <c r="T23" s="582"/>
      <c r="U23" s="582"/>
      <c r="V23" s="583" t="s">
        <v>1141</v>
      </c>
      <c r="W23" s="583"/>
      <c r="X23" s="583"/>
    </row>
    <row r="24" spans="1:24" s="2" customFormat="1" ht="28.5" x14ac:dyDescent="0.25">
      <c r="A24" s="575"/>
      <c r="B24" s="13" t="s">
        <v>1053</v>
      </c>
      <c r="C24" s="590"/>
      <c r="D24" s="591"/>
      <c r="E24" s="655" t="s">
        <v>1099</v>
      </c>
      <c r="F24" s="580"/>
      <c r="G24" s="580"/>
      <c r="H24" s="580"/>
      <c r="I24" s="581"/>
      <c r="J24" s="587" t="s">
        <v>1100</v>
      </c>
      <c r="K24" s="588"/>
      <c r="L24" s="588"/>
      <c r="M24" s="588"/>
      <c r="N24" s="588"/>
      <c r="O24" s="588"/>
      <c r="P24" s="588"/>
      <c r="Q24" s="588"/>
      <c r="R24" s="589"/>
      <c r="S24" s="582"/>
      <c r="T24" s="582"/>
      <c r="U24" s="582"/>
      <c r="V24" s="583" t="s">
        <v>721</v>
      </c>
      <c r="W24" s="583"/>
      <c r="X24" s="583"/>
    </row>
  </sheetData>
  <mergeCells count="35">
    <mergeCell ref="A6:X6"/>
    <mergeCell ref="A1:V1"/>
    <mergeCell ref="A2:A5"/>
    <mergeCell ref="B2:W2"/>
    <mergeCell ref="B3:W3"/>
    <mergeCell ref="B4:W5"/>
    <mergeCell ref="Q9:U9"/>
    <mergeCell ref="V9:V10"/>
    <mergeCell ref="W9:W10"/>
    <mergeCell ref="B7:X7"/>
    <mergeCell ref="A9:A10"/>
    <mergeCell ref="B9:B10"/>
    <mergeCell ref="C9:C10"/>
    <mergeCell ref="D9:D10"/>
    <mergeCell ref="E9:E10"/>
    <mergeCell ref="F9:F10"/>
    <mergeCell ref="G9:G10"/>
    <mergeCell ref="H9:H10"/>
    <mergeCell ref="I9:I10"/>
    <mergeCell ref="V23:X23"/>
    <mergeCell ref="J24:R24"/>
    <mergeCell ref="V24:X24"/>
    <mergeCell ref="X9:X10"/>
    <mergeCell ref="A11:A21"/>
    <mergeCell ref="B11:B21"/>
    <mergeCell ref="A22:A24"/>
    <mergeCell ref="C22:D24"/>
    <mergeCell ref="I22:I24"/>
    <mergeCell ref="J22:R22"/>
    <mergeCell ref="S22:U24"/>
    <mergeCell ref="V22:X22"/>
    <mergeCell ref="J23:R23"/>
    <mergeCell ref="J9:J10"/>
    <mergeCell ref="K9:O9"/>
    <mergeCell ref="P9:P2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F7D2A-91D7-4FDF-8053-5B5F1684CA9D}">
  <dimension ref="A1:Y18"/>
  <sheetViews>
    <sheetView showGridLines="0" tabSelected="1" topLeftCell="F1" zoomScale="70" zoomScaleNormal="70" workbookViewId="0">
      <selection activeCell="M12" sqref="M12"/>
    </sheetView>
  </sheetViews>
  <sheetFormatPr baseColWidth="10" defaultRowHeight="15" x14ac:dyDescent="0.25"/>
  <cols>
    <col min="1" max="1" width="17.85546875" style="1" customWidth="1"/>
    <col min="2" max="2" width="20.140625" style="1" customWidth="1"/>
    <col min="3" max="3" width="5.42578125" style="1" customWidth="1"/>
    <col min="4" max="4" width="33.42578125" style="1" customWidth="1"/>
    <col min="5" max="5" width="14.42578125" style="1" customWidth="1"/>
    <col min="6" max="6" width="17.42578125" style="1" customWidth="1"/>
    <col min="7" max="7" width="28.28515625" style="1" customWidth="1"/>
    <col min="8" max="8" width="10.42578125" style="1" customWidth="1"/>
    <col min="9" max="9" width="14.28515625" style="1" customWidth="1"/>
    <col min="10" max="10" width="28.7109375" style="1" customWidth="1"/>
    <col min="11" max="11" width="7.5703125" style="1" customWidth="1"/>
    <col min="12" max="12" width="9.140625" style="1" customWidth="1"/>
    <col min="13" max="13" width="7.42578125" style="1" customWidth="1"/>
    <col min="14" max="14" width="6.5703125" style="1" customWidth="1"/>
    <col min="15" max="15" width="7.5703125" style="1" customWidth="1"/>
    <col min="16" max="16" width="1.42578125" style="3" customWidth="1"/>
    <col min="17" max="20" width="6.140625" style="1" customWidth="1"/>
    <col min="21" max="21" width="8.5703125" style="1" customWidth="1"/>
    <col min="22" max="22" width="99.85546875" style="1" customWidth="1"/>
    <col min="23" max="24" width="25.5703125" style="218"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7.42578125" style="1" customWidth="1"/>
    <col min="263" max="263" width="28.5703125" style="1" customWidth="1"/>
    <col min="264" max="264" width="16.140625" style="1" customWidth="1"/>
    <col min="265" max="265" width="10.85546875" style="1" customWidth="1"/>
    <col min="266" max="266" width="18.85546875" style="1" customWidth="1"/>
    <col min="267" max="270" width="5.85546875" style="1" customWidth="1"/>
    <col min="271" max="271" width="7.570312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7.42578125" style="1" customWidth="1"/>
    <col min="519" max="519" width="28.5703125" style="1" customWidth="1"/>
    <col min="520" max="520" width="16.140625" style="1" customWidth="1"/>
    <col min="521" max="521" width="10.85546875" style="1" customWidth="1"/>
    <col min="522" max="522" width="18.85546875" style="1" customWidth="1"/>
    <col min="523" max="526" width="5.85546875" style="1" customWidth="1"/>
    <col min="527" max="527" width="7.570312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7.42578125" style="1" customWidth="1"/>
    <col min="775" max="775" width="28.5703125" style="1" customWidth="1"/>
    <col min="776" max="776" width="16.140625" style="1" customWidth="1"/>
    <col min="777" max="777" width="10.85546875" style="1" customWidth="1"/>
    <col min="778" max="778" width="18.85546875" style="1" customWidth="1"/>
    <col min="779" max="782" width="5.85546875" style="1" customWidth="1"/>
    <col min="783" max="783" width="7.570312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7.42578125" style="1" customWidth="1"/>
    <col min="1031" max="1031" width="28.5703125" style="1" customWidth="1"/>
    <col min="1032" max="1032" width="16.140625" style="1" customWidth="1"/>
    <col min="1033" max="1033" width="10.85546875" style="1" customWidth="1"/>
    <col min="1034" max="1034" width="18.85546875" style="1" customWidth="1"/>
    <col min="1035" max="1038" width="5.85546875" style="1" customWidth="1"/>
    <col min="1039" max="1039" width="7.570312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7.42578125" style="1" customWidth="1"/>
    <col min="1287" max="1287" width="28.5703125" style="1" customWidth="1"/>
    <col min="1288" max="1288" width="16.140625" style="1" customWidth="1"/>
    <col min="1289" max="1289" width="10.85546875" style="1" customWidth="1"/>
    <col min="1290" max="1290" width="18.85546875" style="1" customWidth="1"/>
    <col min="1291" max="1294" width="5.85546875" style="1" customWidth="1"/>
    <col min="1295" max="1295" width="7.570312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7.42578125" style="1" customWidth="1"/>
    <col min="1543" max="1543" width="28.5703125" style="1" customWidth="1"/>
    <col min="1544" max="1544" width="16.140625" style="1" customWidth="1"/>
    <col min="1545" max="1545" width="10.85546875" style="1" customWidth="1"/>
    <col min="1546" max="1546" width="18.85546875" style="1" customWidth="1"/>
    <col min="1547" max="1550" width="5.85546875" style="1" customWidth="1"/>
    <col min="1551" max="1551" width="7.570312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7.42578125" style="1" customWidth="1"/>
    <col min="1799" max="1799" width="28.5703125" style="1" customWidth="1"/>
    <col min="1800" max="1800" width="16.140625" style="1" customWidth="1"/>
    <col min="1801" max="1801" width="10.85546875" style="1" customWidth="1"/>
    <col min="1802" max="1802" width="18.85546875" style="1" customWidth="1"/>
    <col min="1803" max="1806" width="5.85546875" style="1" customWidth="1"/>
    <col min="1807" max="1807" width="7.570312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7.42578125" style="1" customWidth="1"/>
    <col min="2055" max="2055" width="28.5703125" style="1" customWidth="1"/>
    <col min="2056" max="2056" width="16.140625" style="1" customWidth="1"/>
    <col min="2057" max="2057" width="10.85546875" style="1" customWidth="1"/>
    <col min="2058" max="2058" width="18.85546875" style="1" customWidth="1"/>
    <col min="2059" max="2062" width="5.85546875" style="1" customWidth="1"/>
    <col min="2063" max="2063" width="7.570312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7.42578125" style="1" customWidth="1"/>
    <col min="2311" max="2311" width="28.5703125" style="1" customWidth="1"/>
    <col min="2312" max="2312" width="16.140625" style="1" customWidth="1"/>
    <col min="2313" max="2313" width="10.85546875" style="1" customWidth="1"/>
    <col min="2314" max="2314" width="18.85546875" style="1" customWidth="1"/>
    <col min="2315" max="2318" width="5.85546875" style="1" customWidth="1"/>
    <col min="2319" max="2319" width="7.570312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7.42578125" style="1" customWidth="1"/>
    <col min="2567" max="2567" width="28.5703125" style="1" customWidth="1"/>
    <col min="2568" max="2568" width="16.140625" style="1" customWidth="1"/>
    <col min="2569" max="2569" width="10.85546875" style="1" customWidth="1"/>
    <col min="2570" max="2570" width="18.85546875" style="1" customWidth="1"/>
    <col min="2571" max="2574" width="5.85546875" style="1" customWidth="1"/>
    <col min="2575" max="2575" width="7.570312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7.42578125" style="1" customWidth="1"/>
    <col min="2823" max="2823" width="28.5703125" style="1" customWidth="1"/>
    <col min="2824" max="2824" width="16.140625" style="1" customWidth="1"/>
    <col min="2825" max="2825" width="10.85546875" style="1" customWidth="1"/>
    <col min="2826" max="2826" width="18.85546875" style="1" customWidth="1"/>
    <col min="2827" max="2830" width="5.85546875" style="1" customWidth="1"/>
    <col min="2831" max="2831" width="7.570312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7.42578125" style="1" customWidth="1"/>
    <col min="3079" max="3079" width="28.5703125" style="1" customWidth="1"/>
    <col min="3080" max="3080" width="16.140625" style="1" customWidth="1"/>
    <col min="3081" max="3081" width="10.85546875" style="1" customWidth="1"/>
    <col min="3082" max="3082" width="18.85546875" style="1" customWidth="1"/>
    <col min="3083" max="3086" width="5.85546875" style="1" customWidth="1"/>
    <col min="3087" max="3087" width="7.570312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7.42578125" style="1" customWidth="1"/>
    <col min="3335" max="3335" width="28.5703125" style="1" customWidth="1"/>
    <col min="3336" max="3336" width="16.140625" style="1" customWidth="1"/>
    <col min="3337" max="3337" width="10.85546875" style="1" customWidth="1"/>
    <col min="3338" max="3338" width="18.85546875" style="1" customWidth="1"/>
    <col min="3339" max="3342" width="5.85546875" style="1" customWidth="1"/>
    <col min="3343" max="3343" width="7.570312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7.42578125" style="1" customWidth="1"/>
    <col min="3591" max="3591" width="28.5703125" style="1" customWidth="1"/>
    <col min="3592" max="3592" width="16.140625" style="1" customWidth="1"/>
    <col min="3593" max="3593" width="10.85546875" style="1" customWidth="1"/>
    <col min="3594" max="3594" width="18.85546875" style="1" customWidth="1"/>
    <col min="3595" max="3598" width="5.85546875" style="1" customWidth="1"/>
    <col min="3599" max="3599" width="7.570312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7.42578125" style="1" customWidth="1"/>
    <col min="3847" max="3847" width="28.5703125" style="1" customWidth="1"/>
    <col min="3848" max="3848" width="16.140625" style="1" customWidth="1"/>
    <col min="3849" max="3849" width="10.85546875" style="1" customWidth="1"/>
    <col min="3850" max="3850" width="18.85546875" style="1" customWidth="1"/>
    <col min="3851" max="3854" width="5.85546875" style="1" customWidth="1"/>
    <col min="3855" max="3855" width="7.570312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7.42578125" style="1" customWidth="1"/>
    <col min="4103" max="4103" width="28.5703125" style="1" customWidth="1"/>
    <col min="4104" max="4104" width="16.140625" style="1" customWidth="1"/>
    <col min="4105" max="4105" width="10.85546875" style="1" customWidth="1"/>
    <col min="4106" max="4106" width="18.85546875" style="1" customWidth="1"/>
    <col min="4107" max="4110" width="5.85546875" style="1" customWidth="1"/>
    <col min="4111" max="4111" width="7.570312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7.42578125" style="1" customWidth="1"/>
    <col min="4359" max="4359" width="28.5703125" style="1" customWidth="1"/>
    <col min="4360" max="4360" width="16.140625" style="1" customWidth="1"/>
    <col min="4361" max="4361" width="10.85546875" style="1" customWidth="1"/>
    <col min="4362" max="4362" width="18.85546875" style="1" customWidth="1"/>
    <col min="4363" max="4366" width="5.85546875" style="1" customWidth="1"/>
    <col min="4367" max="4367" width="7.570312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7.42578125" style="1" customWidth="1"/>
    <col min="4615" max="4615" width="28.5703125" style="1" customWidth="1"/>
    <col min="4616" max="4616" width="16.140625" style="1" customWidth="1"/>
    <col min="4617" max="4617" width="10.85546875" style="1" customWidth="1"/>
    <col min="4618" max="4618" width="18.85546875" style="1" customWidth="1"/>
    <col min="4619" max="4622" width="5.85546875" style="1" customWidth="1"/>
    <col min="4623" max="4623" width="7.570312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7.42578125" style="1" customWidth="1"/>
    <col min="4871" max="4871" width="28.5703125" style="1" customWidth="1"/>
    <col min="4872" max="4872" width="16.140625" style="1" customWidth="1"/>
    <col min="4873" max="4873" width="10.85546875" style="1" customWidth="1"/>
    <col min="4874" max="4874" width="18.85546875" style="1" customWidth="1"/>
    <col min="4875" max="4878" width="5.85546875" style="1" customWidth="1"/>
    <col min="4879" max="4879" width="7.570312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7.42578125" style="1" customWidth="1"/>
    <col min="5127" max="5127" width="28.5703125" style="1" customWidth="1"/>
    <col min="5128" max="5128" width="16.140625" style="1" customWidth="1"/>
    <col min="5129" max="5129" width="10.85546875" style="1" customWidth="1"/>
    <col min="5130" max="5130" width="18.85546875" style="1" customWidth="1"/>
    <col min="5131" max="5134" width="5.85546875" style="1" customWidth="1"/>
    <col min="5135" max="5135" width="7.570312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7.42578125" style="1" customWidth="1"/>
    <col min="5383" max="5383" width="28.5703125" style="1" customWidth="1"/>
    <col min="5384" max="5384" width="16.140625" style="1" customWidth="1"/>
    <col min="5385" max="5385" width="10.85546875" style="1" customWidth="1"/>
    <col min="5386" max="5386" width="18.85546875" style="1" customWidth="1"/>
    <col min="5387" max="5390" width="5.85546875" style="1" customWidth="1"/>
    <col min="5391" max="5391" width="7.570312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7.42578125" style="1" customWidth="1"/>
    <col min="5639" max="5639" width="28.5703125" style="1" customWidth="1"/>
    <col min="5640" max="5640" width="16.140625" style="1" customWidth="1"/>
    <col min="5641" max="5641" width="10.85546875" style="1" customWidth="1"/>
    <col min="5642" max="5642" width="18.85546875" style="1" customWidth="1"/>
    <col min="5643" max="5646" width="5.85546875" style="1" customWidth="1"/>
    <col min="5647" max="5647" width="7.570312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7.42578125" style="1" customWidth="1"/>
    <col min="5895" max="5895" width="28.5703125" style="1" customWidth="1"/>
    <col min="5896" max="5896" width="16.140625" style="1" customWidth="1"/>
    <col min="5897" max="5897" width="10.85546875" style="1" customWidth="1"/>
    <col min="5898" max="5898" width="18.85546875" style="1" customWidth="1"/>
    <col min="5899" max="5902" width="5.85546875" style="1" customWidth="1"/>
    <col min="5903" max="5903" width="7.570312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7.42578125" style="1" customWidth="1"/>
    <col min="6151" max="6151" width="28.5703125" style="1" customWidth="1"/>
    <col min="6152" max="6152" width="16.140625" style="1" customWidth="1"/>
    <col min="6153" max="6153" width="10.85546875" style="1" customWidth="1"/>
    <col min="6154" max="6154" width="18.85546875" style="1" customWidth="1"/>
    <col min="6155" max="6158" width="5.85546875" style="1" customWidth="1"/>
    <col min="6159" max="6159" width="7.570312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7.42578125" style="1" customWidth="1"/>
    <col min="6407" max="6407" width="28.5703125" style="1" customWidth="1"/>
    <col min="6408" max="6408" width="16.140625" style="1" customWidth="1"/>
    <col min="6409" max="6409" width="10.85546875" style="1" customWidth="1"/>
    <col min="6410" max="6410" width="18.85546875" style="1" customWidth="1"/>
    <col min="6411" max="6414" width="5.85546875" style="1" customWidth="1"/>
    <col min="6415" max="6415" width="7.570312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7.42578125" style="1" customWidth="1"/>
    <col min="6663" max="6663" width="28.5703125" style="1" customWidth="1"/>
    <col min="6664" max="6664" width="16.140625" style="1" customWidth="1"/>
    <col min="6665" max="6665" width="10.85546875" style="1" customWidth="1"/>
    <col min="6666" max="6666" width="18.85546875" style="1" customWidth="1"/>
    <col min="6667" max="6670" width="5.85546875" style="1" customWidth="1"/>
    <col min="6671" max="6671" width="7.570312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7.42578125" style="1" customWidth="1"/>
    <col min="6919" max="6919" width="28.5703125" style="1" customWidth="1"/>
    <col min="6920" max="6920" width="16.140625" style="1" customWidth="1"/>
    <col min="6921" max="6921" width="10.85546875" style="1" customWidth="1"/>
    <col min="6922" max="6922" width="18.85546875" style="1" customWidth="1"/>
    <col min="6923" max="6926" width="5.85546875" style="1" customWidth="1"/>
    <col min="6927" max="6927" width="7.570312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7.42578125" style="1" customWidth="1"/>
    <col min="7175" max="7175" width="28.5703125" style="1" customWidth="1"/>
    <col min="7176" max="7176" width="16.140625" style="1" customWidth="1"/>
    <col min="7177" max="7177" width="10.85546875" style="1" customWidth="1"/>
    <col min="7178" max="7178" width="18.85546875" style="1" customWidth="1"/>
    <col min="7179" max="7182" width="5.85546875" style="1" customWidth="1"/>
    <col min="7183" max="7183" width="7.570312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7.42578125" style="1" customWidth="1"/>
    <col min="7431" max="7431" width="28.5703125" style="1" customWidth="1"/>
    <col min="7432" max="7432" width="16.140625" style="1" customWidth="1"/>
    <col min="7433" max="7433" width="10.85546875" style="1" customWidth="1"/>
    <col min="7434" max="7434" width="18.85546875" style="1" customWidth="1"/>
    <col min="7435" max="7438" width="5.85546875" style="1" customWidth="1"/>
    <col min="7439" max="7439" width="7.570312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7.42578125" style="1" customWidth="1"/>
    <col min="7687" max="7687" width="28.5703125" style="1" customWidth="1"/>
    <col min="7688" max="7688" width="16.140625" style="1" customWidth="1"/>
    <col min="7689" max="7689" width="10.85546875" style="1" customWidth="1"/>
    <col min="7690" max="7690" width="18.85546875" style="1" customWidth="1"/>
    <col min="7691" max="7694" width="5.85546875" style="1" customWidth="1"/>
    <col min="7695" max="7695" width="7.570312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7.42578125" style="1" customWidth="1"/>
    <col min="7943" max="7943" width="28.5703125" style="1" customWidth="1"/>
    <col min="7944" max="7944" width="16.140625" style="1" customWidth="1"/>
    <col min="7945" max="7945" width="10.85546875" style="1" customWidth="1"/>
    <col min="7946" max="7946" width="18.85546875" style="1" customWidth="1"/>
    <col min="7947" max="7950" width="5.85546875" style="1" customWidth="1"/>
    <col min="7951" max="7951" width="7.570312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7.42578125" style="1" customWidth="1"/>
    <col min="8199" max="8199" width="28.5703125" style="1" customWidth="1"/>
    <col min="8200" max="8200" width="16.140625" style="1" customWidth="1"/>
    <col min="8201" max="8201" width="10.85546875" style="1" customWidth="1"/>
    <col min="8202" max="8202" width="18.85546875" style="1" customWidth="1"/>
    <col min="8203" max="8206" width="5.85546875" style="1" customWidth="1"/>
    <col min="8207" max="8207" width="7.570312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7.42578125" style="1" customWidth="1"/>
    <col min="8455" max="8455" width="28.5703125" style="1" customWidth="1"/>
    <col min="8456" max="8456" width="16.140625" style="1" customWidth="1"/>
    <col min="8457" max="8457" width="10.85546875" style="1" customWidth="1"/>
    <col min="8458" max="8458" width="18.85546875" style="1" customWidth="1"/>
    <col min="8459" max="8462" width="5.85546875" style="1" customWidth="1"/>
    <col min="8463" max="8463" width="7.570312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7.42578125" style="1" customWidth="1"/>
    <col min="8711" max="8711" width="28.5703125" style="1" customWidth="1"/>
    <col min="8712" max="8712" width="16.140625" style="1" customWidth="1"/>
    <col min="8713" max="8713" width="10.85546875" style="1" customWidth="1"/>
    <col min="8714" max="8714" width="18.85546875" style="1" customWidth="1"/>
    <col min="8715" max="8718" width="5.85546875" style="1" customWidth="1"/>
    <col min="8719" max="8719" width="7.570312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7.42578125" style="1" customWidth="1"/>
    <col min="8967" max="8967" width="28.5703125" style="1" customWidth="1"/>
    <col min="8968" max="8968" width="16.140625" style="1" customWidth="1"/>
    <col min="8969" max="8969" width="10.85546875" style="1" customWidth="1"/>
    <col min="8970" max="8970" width="18.85546875" style="1" customWidth="1"/>
    <col min="8971" max="8974" width="5.85546875" style="1" customWidth="1"/>
    <col min="8975" max="8975" width="7.570312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7.42578125" style="1" customWidth="1"/>
    <col min="9223" max="9223" width="28.5703125" style="1" customWidth="1"/>
    <col min="9224" max="9224" width="16.140625" style="1" customWidth="1"/>
    <col min="9225" max="9225" width="10.85546875" style="1" customWidth="1"/>
    <col min="9226" max="9226" width="18.85546875" style="1" customWidth="1"/>
    <col min="9227" max="9230" width="5.85546875" style="1" customWidth="1"/>
    <col min="9231" max="9231" width="7.570312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7.42578125" style="1" customWidth="1"/>
    <col min="9479" max="9479" width="28.5703125" style="1" customWidth="1"/>
    <col min="9480" max="9480" width="16.140625" style="1" customWidth="1"/>
    <col min="9481" max="9481" width="10.85546875" style="1" customWidth="1"/>
    <col min="9482" max="9482" width="18.85546875" style="1" customWidth="1"/>
    <col min="9483" max="9486" width="5.85546875" style="1" customWidth="1"/>
    <col min="9487" max="9487" width="7.570312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7.42578125" style="1" customWidth="1"/>
    <col min="9735" max="9735" width="28.5703125" style="1" customWidth="1"/>
    <col min="9736" max="9736" width="16.140625" style="1" customWidth="1"/>
    <col min="9737" max="9737" width="10.85546875" style="1" customWidth="1"/>
    <col min="9738" max="9738" width="18.85546875" style="1" customWidth="1"/>
    <col min="9739" max="9742" width="5.85546875" style="1" customWidth="1"/>
    <col min="9743" max="9743" width="7.570312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7.42578125" style="1" customWidth="1"/>
    <col min="9991" max="9991" width="28.5703125" style="1" customWidth="1"/>
    <col min="9992" max="9992" width="16.140625" style="1" customWidth="1"/>
    <col min="9993" max="9993" width="10.85546875" style="1" customWidth="1"/>
    <col min="9994" max="9994" width="18.85546875" style="1" customWidth="1"/>
    <col min="9995" max="9998" width="5.85546875" style="1" customWidth="1"/>
    <col min="9999" max="9999" width="7.570312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7.42578125" style="1" customWidth="1"/>
    <col min="10247" max="10247" width="28.5703125" style="1" customWidth="1"/>
    <col min="10248" max="10248" width="16.140625" style="1" customWidth="1"/>
    <col min="10249" max="10249" width="10.85546875" style="1" customWidth="1"/>
    <col min="10250" max="10250" width="18.85546875" style="1" customWidth="1"/>
    <col min="10251" max="10254" width="5.85546875" style="1" customWidth="1"/>
    <col min="10255" max="10255" width="7.570312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7.42578125" style="1" customWidth="1"/>
    <col min="10503" max="10503" width="28.5703125" style="1" customWidth="1"/>
    <col min="10504" max="10504" width="16.140625" style="1" customWidth="1"/>
    <col min="10505" max="10505" width="10.85546875" style="1" customWidth="1"/>
    <col min="10506" max="10506" width="18.85546875" style="1" customWidth="1"/>
    <col min="10507" max="10510" width="5.85546875" style="1" customWidth="1"/>
    <col min="10511" max="10511" width="7.570312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7.42578125" style="1" customWidth="1"/>
    <col min="10759" max="10759" width="28.5703125" style="1" customWidth="1"/>
    <col min="10760" max="10760" width="16.140625" style="1" customWidth="1"/>
    <col min="10761" max="10761" width="10.85546875" style="1" customWidth="1"/>
    <col min="10762" max="10762" width="18.85546875" style="1" customWidth="1"/>
    <col min="10763" max="10766" width="5.85546875" style="1" customWidth="1"/>
    <col min="10767" max="10767" width="7.570312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7.42578125" style="1" customWidth="1"/>
    <col min="11015" max="11015" width="28.5703125" style="1" customWidth="1"/>
    <col min="11016" max="11016" width="16.140625" style="1" customWidth="1"/>
    <col min="11017" max="11017" width="10.85546875" style="1" customWidth="1"/>
    <col min="11018" max="11018" width="18.85546875" style="1" customWidth="1"/>
    <col min="11019" max="11022" width="5.85546875" style="1" customWidth="1"/>
    <col min="11023" max="11023" width="7.570312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7.42578125" style="1" customWidth="1"/>
    <col min="11271" max="11271" width="28.5703125" style="1" customWidth="1"/>
    <col min="11272" max="11272" width="16.140625" style="1" customWidth="1"/>
    <col min="11273" max="11273" width="10.85546875" style="1" customWidth="1"/>
    <col min="11274" max="11274" width="18.85546875" style="1" customWidth="1"/>
    <col min="11275" max="11278" width="5.85546875" style="1" customWidth="1"/>
    <col min="11279" max="11279" width="7.570312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7.42578125" style="1" customWidth="1"/>
    <col min="11527" max="11527" width="28.5703125" style="1" customWidth="1"/>
    <col min="11528" max="11528" width="16.140625" style="1" customWidth="1"/>
    <col min="11529" max="11529" width="10.85546875" style="1" customWidth="1"/>
    <col min="11530" max="11530" width="18.85546875" style="1" customWidth="1"/>
    <col min="11531" max="11534" width="5.85546875" style="1" customWidth="1"/>
    <col min="11535" max="11535" width="7.570312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7.42578125" style="1" customWidth="1"/>
    <col min="11783" max="11783" width="28.5703125" style="1" customWidth="1"/>
    <col min="11784" max="11784" width="16.140625" style="1" customWidth="1"/>
    <col min="11785" max="11785" width="10.85546875" style="1" customWidth="1"/>
    <col min="11786" max="11786" width="18.85546875" style="1" customWidth="1"/>
    <col min="11787" max="11790" width="5.85546875" style="1" customWidth="1"/>
    <col min="11791" max="11791" width="7.570312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7.42578125" style="1" customWidth="1"/>
    <col min="12039" max="12039" width="28.5703125" style="1" customWidth="1"/>
    <col min="12040" max="12040" width="16.140625" style="1" customWidth="1"/>
    <col min="12041" max="12041" width="10.85546875" style="1" customWidth="1"/>
    <col min="12042" max="12042" width="18.85546875" style="1" customWidth="1"/>
    <col min="12043" max="12046" width="5.85546875" style="1" customWidth="1"/>
    <col min="12047" max="12047" width="7.570312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7.42578125" style="1" customWidth="1"/>
    <col min="12295" max="12295" width="28.5703125" style="1" customWidth="1"/>
    <col min="12296" max="12296" width="16.140625" style="1" customWidth="1"/>
    <col min="12297" max="12297" width="10.85546875" style="1" customWidth="1"/>
    <col min="12298" max="12298" width="18.85546875" style="1" customWidth="1"/>
    <col min="12299" max="12302" width="5.85546875" style="1" customWidth="1"/>
    <col min="12303" max="12303" width="7.570312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7.42578125" style="1" customWidth="1"/>
    <col min="12551" max="12551" width="28.5703125" style="1" customWidth="1"/>
    <col min="12552" max="12552" width="16.140625" style="1" customWidth="1"/>
    <col min="12553" max="12553" width="10.85546875" style="1" customWidth="1"/>
    <col min="12554" max="12554" width="18.85546875" style="1" customWidth="1"/>
    <col min="12555" max="12558" width="5.85546875" style="1" customWidth="1"/>
    <col min="12559" max="12559" width="7.570312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7.42578125" style="1" customWidth="1"/>
    <col min="12807" max="12807" width="28.5703125" style="1" customWidth="1"/>
    <col min="12808" max="12808" width="16.140625" style="1" customWidth="1"/>
    <col min="12809" max="12809" width="10.85546875" style="1" customWidth="1"/>
    <col min="12810" max="12810" width="18.85546875" style="1" customWidth="1"/>
    <col min="12811" max="12814" width="5.85546875" style="1" customWidth="1"/>
    <col min="12815" max="12815" width="7.570312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7.42578125" style="1" customWidth="1"/>
    <col min="13063" max="13063" width="28.5703125" style="1" customWidth="1"/>
    <col min="13064" max="13064" width="16.140625" style="1" customWidth="1"/>
    <col min="13065" max="13065" width="10.85546875" style="1" customWidth="1"/>
    <col min="13066" max="13066" width="18.85546875" style="1" customWidth="1"/>
    <col min="13067" max="13070" width="5.85546875" style="1" customWidth="1"/>
    <col min="13071" max="13071" width="7.570312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7.42578125" style="1" customWidth="1"/>
    <col min="13319" max="13319" width="28.5703125" style="1" customWidth="1"/>
    <col min="13320" max="13320" width="16.140625" style="1" customWidth="1"/>
    <col min="13321" max="13321" width="10.85546875" style="1" customWidth="1"/>
    <col min="13322" max="13322" width="18.85546875" style="1" customWidth="1"/>
    <col min="13323" max="13326" width="5.85546875" style="1" customWidth="1"/>
    <col min="13327" max="13327" width="7.570312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7.42578125" style="1" customWidth="1"/>
    <col min="13575" max="13575" width="28.5703125" style="1" customWidth="1"/>
    <col min="13576" max="13576" width="16.140625" style="1" customWidth="1"/>
    <col min="13577" max="13577" width="10.85546875" style="1" customWidth="1"/>
    <col min="13578" max="13578" width="18.85546875" style="1" customWidth="1"/>
    <col min="13579" max="13582" width="5.85546875" style="1" customWidth="1"/>
    <col min="13583" max="13583" width="7.570312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7.42578125" style="1" customWidth="1"/>
    <col min="13831" max="13831" width="28.5703125" style="1" customWidth="1"/>
    <col min="13832" max="13832" width="16.140625" style="1" customWidth="1"/>
    <col min="13833" max="13833" width="10.85546875" style="1" customWidth="1"/>
    <col min="13834" max="13834" width="18.85546875" style="1" customWidth="1"/>
    <col min="13835" max="13838" width="5.85546875" style="1" customWidth="1"/>
    <col min="13839" max="13839" width="7.570312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7.42578125" style="1" customWidth="1"/>
    <col min="14087" max="14087" width="28.5703125" style="1" customWidth="1"/>
    <col min="14088" max="14088" width="16.140625" style="1" customWidth="1"/>
    <col min="14089" max="14089" width="10.85546875" style="1" customWidth="1"/>
    <col min="14090" max="14090" width="18.85546875" style="1" customWidth="1"/>
    <col min="14091" max="14094" width="5.85546875" style="1" customWidth="1"/>
    <col min="14095" max="14095" width="7.570312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7.42578125" style="1" customWidth="1"/>
    <col min="14343" max="14343" width="28.5703125" style="1" customWidth="1"/>
    <col min="14344" max="14344" width="16.140625" style="1" customWidth="1"/>
    <col min="14345" max="14345" width="10.85546875" style="1" customWidth="1"/>
    <col min="14346" max="14346" width="18.85546875" style="1" customWidth="1"/>
    <col min="14347" max="14350" width="5.85546875" style="1" customWidth="1"/>
    <col min="14351" max="14351" width="7.570312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7.42578125" style="1" customWidth="1"/>
    <col min="14599" max="14599" width="28.5703125" style="1" customWidth="1"/>
    <col min="14600" max="14600" width="16.140625" style="1" customWidth="1"/>
    <col min="14601" max="14601" width="10.85546875" style="1" customWidth="1"/>
    <col min="14602" max="14602" width="18.85546875" style="1" customWidth="1"/>
    <col min="14603" max="14606" width="5.85546875" style="1" customWidth="1"/>
    <col min="14607" max="14607" width="7.570312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7.42578125" style="1" customWidth="1"/>
    <col min="14855" max="14855" width="28.5703125" style="1" customWidth="1"/>
    <col min="14856" max="14856" width="16.140625" style="1" customWidth="1"/>
    <col min="14857" max="14857" width="10.85546875" style="1" customWidth="1"/>
    <col min="14858" max="14858" width="18.85546875" style="1" customWidth="1"/>
    <col min="14859" max="14862" width="5.85546875" style="1" customWidth="1"/>
    <col min="14863" max="14863" width="7.570312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7.42578125" style="1" customWidth="1"/>
    <col min="15111" max="15111" width="28.5703125" style="1" customWidth="1"/>
    <col min="15112" max="15112" width="16.140625" style="1" customWidth="1"/>
    <col min="15113" max="15113" width="10.85546875" style="1" customWidth="1"/>
    <col min="15114" max="15114" width="18.85546875" style="1" customWidth="1"/>
    <col min="15115" max="15118" width="5.85546875" style="1" customWidth="1"/>
    <col min="15119" max="15119" width="7.570312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7.42578125" style="1" customWidth="1"/>
    <col min="15367" max="15367" width="28.5703125" style="1" customWidth="1"/>
    <col min="15368" max="15368" width="16.140625" style="1" customWidth="1"/>
    <col min="15369" max="15369" width="10.85546875" style="1" customWidth="1"/>
    <col min="15370" max="15370" width="18.85546875" style="1" customWidth="1"/>
    <col min="15371" max="15374" width="5.85546875" style="1" customWidth="1"/>
    <col min="15375" max="15375" width="7.570312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7.42578125" style="1" customWidth="1"/>
    <col min="15623" max="15623" width="28.5703125" style="1" customWidth="1"/>
    <col min="15624" max="15624" width="16.140625" style="1" customWidth="1"/>
    <col min="15625" max="15625" width="10.85546875" style="1" customWidth="1"/>
    <col min="15626" max="15626" width="18.85546875" style="1" customWidth="1"/>
    <col min="15627" max="15630" width="5.85546875" style="1" customWidth="1"/>
    <col min="15631" max="15631" width="7.570312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7.42578125" style="1" customWidth="1"/>
    <col min="15879" max="15879" width="28.5703125" style="1" customWidth="1"/>
    <col min="15880" max="15880" width="16.140625" style="1" customWidth="1"/>
    <col min="15881" max="15881" width="10.85546875" style="1" customWidth="1"/>
    <col min="15882" max="15882" width="18.85546875" style="1" customWidth="1"/>
    <col min="15883" max="15886" width="5.85546875" style="1" customWidth="1"/>
    <col min="15887" max="15887" width="7.570312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7.42578125" style="1" customWidth="1"/>
    <col min="16135" max="16135" width="28.5703125" style="1" customWidth="1"/>
    <col min="16136" max="16136" width="16.140625" style="1" customWidth="1"/>
    <col min="16137" max="16137" width="10.85546875" style="1" customWidth="1"/>
    <col min="16138" max="16138" width="18.85546875" style="1" customWidth="1"/>
    <col min="16139" max="16142" width="5.85546875" style="1" customWidth="1"/>
    <col min="16143" max="16143" width="7.570312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5" ht="15.75" thickBot="1" x14ac:dyDescent="0.3">
      <c r="A1" s="269"/>
      <c r="B1" s="269"/>
      <c r="C1" s="269"/>
      <c r="D1" s="269"/>
      <c r="E1" s="269"/>
      <c r="F1" s="269"/>
      <c r="G1" s="269"/>
      <c r="H1" s="269"/>
      <c r="I1" s="269"/>
      <c r="J1" s="269"/>
      <c r="K1" s="269"/>
      <c r="L1" s="269"/>
      <c r="M1" s="269"/>
      <c r="N1" s="269"/>
      <c r="O1" s="269"/>
      <c r="P1" s="269"/>
      <c r="Q1" s="269"/>
      <c r="R1" s="269"/>
      <c r="S1" s="269"/>
      <c r="T1" s="269"/>
      <c r="U1" s="269"/>
      <c r="V1" s="269"/>
    </row>
    <row r="2" spans="1:25" x14ac:dyDescent="0.25">
      <c r="A2" s="270"/>
      <c r="B2" s="273" t="s">
        <v>0</v>
      </c>
      <c r="C2" s="273"/>
      <c r="D2" s="273"/>
      <c r="E2" s="273"/>
      <c r="F2" s="273"/>
      <c r="G2" s="273"/>
      <c r="H2" s="273"/>
      <c r="I2" s="273"/>
      <c r="J2" s="273"/>
      <c r="K2" s="273"/>
      <c r="L2" s="273"/>
      <c r="M2" s="273"/>
      <c r="N2" s="273"/>
      <c r="O2" s="273"/>
      <c r="P2" s="273"/>
      <c r="Q2" s="273"/>
      <c r="R2" s="273"/>
      <c r="S2" s="273"/>
      <c r="T2" s="273"/>
      <c r="U2" s="273"/>
      <c r="V2" s="273"/>
      <c r="W2" s="274"/>
      <c r="X2" s="656" t="s">
        <v>1</v>
      </c>
    </row>
    <row r="3" spans="1:25" x14ac:dyDescent="0.25">
      <c r="A3" s="271"/>
      <c r="B3" s="275" t="s">
        <v>2</v>
      </c>
      <c r="C3" s="275"/>
      <c r="D3" s="275"/>
      <c r="E3" s="275"/>
      <c r="F3" s="275"/>
      <c r="G3" s="275"/>
      <c r="H3" s="275"/>
      <c r="I3" s="275"/>
      <c r="J3" s="275"/>
      <c r="K3" s="275"/>
      <c r="L3" s="275"/>
      <c r="M3" s="275"/>
      <c r="N3" s="275"/>
      <c r="O3" s="275"/>
      <c r="P3" s="275"/>
      <c r="Q3" s="275"/>
      <c r="R3" s="275"/>
      <c r="S3" s="275"/>
      <c r="T3" s="275"/>
      <c r="U3" s="275"/>
      <c r="V3" s="275"/>
      <c r="W3" s="276"/>
      <c r="X3" s="657" t="s">
        <v>3</v>
      </c>
    </row>
    <row r="4" spans="1:25" ht="28.5" x14ac:dyDescent="0.25">
      <c r="A4" s="271"/>
      <c r="B4" s="277" t="s">
        <v>4</v>
      </c>
      <c r="C4" s="277"/>
      <c r="D4" s="277"/>
      <c r="E4" s="277"/>
      <c r="F4" s="277"/>
      <c r="G4" s="277"/>
      <c r="H4" s="277"/>
      <c r="I4" s="277"/>
      <c r="J4" s="277"/>
      <c r="K4" s="277"/>
      <c r="L4" s="277"/>
      <c r="M4" s="277"/>
      <c r="N4" s="277"/>
      <c r="O4" s="277"/>
      <c r="P4" s="277"/>
      <c r="Q4" s="277"/>
      <c r="R4" s="277"/>
      <c r="S4" s="277"/>
      <c r="T4" s="277"/>
      <c r="U4" s="277"/>
      <c r="V4" s="277"/>
      <c r="W4" s="278"/>
      <c r="X4" s="658" t="s">
        <v>5</v>
      </c>
    </row>
    <row r="5" spans="1:25" ht="15.75" thickBot="1" x14ac:dyDescent="0.3">
      <c r="A5" s="272"/>
      <c r="B5" s="279"/>
      <c r="C5" s="279"/>
      <c r="D5" s="279"/>
      <c r="E5" s="279"/>
      <c r="F5" s="279"/>
      <c r="G5" s="279"/>
      <c r="H5" s="279"/>
      <c r="I5" s="279"/>
      <c r="J5" s="279"/>
      <c r="K5" s="279"/>
      <c r="L5" s="279"/>
      <c r="M5" s="279"/>
      <c r="N5" s="279"/>
      <c r="O5" s="279"/>
      <c r="P5" s="279"/>
      <c r="Q5" s="279"/>
      <c r="R5" s="279"/>
      <c r="S5" s="279"/>
      <c r="T5" s="279"/>
      <c r="U5" s="279"/>
      <c r="V5" s="279"/>
      <c r="W5" s="280"/>
      <c r="X5" s="659" t="s">
        <v>6</v>
      </c>
    </row>
    <row r="6" spans="1:25" ht="15.75" thickBot="1" x14ac:dyDescent="0.3">
      <c r="A6" s="266"/>
      <c r="B6" s="267"/>
      <c r="C6" s="267"/>
      <c r="D6" s="267"/>
      <c r="E6" s="267"/>
      <c r="F6" s="267"/>
      <c r="G6" s="267"/>
      <c r="H6" s="267"/>
      <c r="I6" s="267"/>
      <c r="J6" s="267"/>
      <c r="K6" s="267"/>
      <c r="L6" s="267"/>
      <c r="M6" s="267"/>
      <c r="N6" s="267"/>
      <c r="O6" s="267"/>
      <c r="P6" s="267"/>
      <c r="Q6" s="267"/>
      <c r="R6" s="267"/>
      <c r="S6" s="267"/>
      <c r="T6" s="267"/>
      <c r="U6" s="267"/>
      <c r="V6" s="267"/>
      <c r="W6" s="267"/>
      <c r="X6" s="268"/>
    </row>
    <row r="7" spans="1:25" ht="15.75" thickBot="1" x14ac:dyDescent="0.3">
      <c r="A7" s="8" t="s">
        <v>7</v>
      </c>
      <c r="B7" s="263" t="s">
        <v>715</v>
      </c>
      <c r="C7" s="264"/>
      <c r="D7" s="264"/>
      <c r="E7" s="264"/>
      <c r="F7" s="264"/>
      <c r="G7" s="264"/>
      <c r="H7" s="264"/>
      <c r="I7" s="264"/>
      <c r="J7" s="264"/>
      <c r="K7" s="264"/>
      <c r="L7" s="264"/>
      <c r="M7" s="264"/>
      <c r="N7" s="264"/>
      <c r="O7" s="264"/>
      <c r="P7" s="264"/>
      <c r="Q7" s="264"/>
      <c r="R7" s="264"/>
      <c r="S7" s="264"/>
      <c r="T7" s="264"/>
      <c r="U7" s="264"/>
      <c r="V7" s="264"/>
      <c r="W7" s="264"/>
      <c r="X7" s="265"/>
    </row>
    <row r="8" spans="1:25" x14ac:dyDescent="0.25">
      <c r="A8" s="9"/>
      <c r="B8" s="9"/>
      <c r="C8" s="9"/>
      <c r="D8" s="9"/>
      <c r="E8" s="9"/>
      <c r="F8" s="9"/>
      <c r="G8" s="9"/>
      <c r="H8" s="9"/>
      <c r="I8" s="9"/>
      <c r="J8" s="9"/>
      <c r="K8" s="9"/>
      <c r="L8" s="9"/>
      <c r="M8" s="9"/>
      <c r="N8" s="9"/>
      <c r="O8" s="9"/>
      <c r="P8" s="9"/>
      <c r="Q8" s="9"/>
      <c r="R8" s="9"/>
      <c r="S8" s="9"/>
      <c r="T8" s="9"/>
      <c r="U8" s="9"/>
      <c r="V8" s="9"/>
    </row>
    <row r="9" spans="1:25" x14ac:dyDescent="0.25">
      <c r="A9" s="241" t="s">
        <v>8</v>
      </c>
      <c r="B9" s="241" t="s">
        <v>9</v>
      </c>
      <c r="C9" s="241" t="s">
        <v>10</v>
      </c>
      <c r="D9" s="241" t="s">
        <v>11</v>
      </c>
      <c r="E9" s="241" t="s">
        <v>12</v>
      </c>
      <c r="F9" s="241" t="s">
        <v>13</v>
      </c>
      <c r="G9" s="241" t="s">
        <v>14</v>
      </c>
      <c r="H9" s="241" t="s">
        <v>15</v>
      </c>
      <c r="I9" s="241" t="s">
        <v>16</v>
      </c>
      <c r="J9" s="241" t="s">
        <v>17</v>
      </c>
      <c r="K9" s="259" t="s">
        <v>18</v>
      </c>
      <c r="L9" s="259"/>
      <c r="M9" s="259"/>
      <c r="N9" s="259"/>
      <c r="O9" s="259"/>
      <c r="P9" s="241"/>
      <c r="Q9" s="241" t="s">
        <v>19</v>
      </c>
      <c r="R9" s="241"/>
      <c r="S9" s="241"/>
      <c r="T9" s="241"/>
      <c r="U9" s="241"/>
      <c r="V9" s="241" t="s">
        <v>20</v>
      </c>
      <c r="W9" s="241" t="s">
        <v>21</v>
      </c>
      <c r="X9" s="241" t="s">
        <v>22</v>
      </c>
    </row>
    <row r="10" spans="1:25" ht="42.75" x14ac:dyDescent="0.25">
      <c r="A10" s="241"/>
      <c r="B10" s="241"/>
      <c r="C10" s="241"/>
      <c r="D10" s="241"/>
      <c r="E10" s="241"/>
      <c r="F10" s="241"/>
      <c r="G10" s="241"/>
      <c r="H10" s="241"/>
      <c r="I10" s="241"/>
      <c r="J10" s="241"/>
      <c r="K10" s="219" t="s">
        <v>23</v>
      </c>
      <c r="L10" s="219" t="s">
        <v>24</v>
      </c>
      <c r="M10" s="219" t="s">
        <v>25</v>
      </c>
      <c r="N10" s="219" t="s">
        <v>26</v>
      </c>
      <c r="O10" s="219" t="s">
        <v>27</v>
      </c>
      <c r="P10" s="241"/>
      <c r="Q10" s="219" t="s">
        <v>28</v>
      </c>
      <c r="R10" s="219" t="s">
        <v>24</v>
      </c>
      <c r="S10" s="219" t="s">
        <v>25</v>
      </c>
      <c r="T10" s="219" t="s">
        <v>26</v>
      </c>
      <c r="U10" s="219" t="s">
        <v>27</v>
      </c>
      <c r="V10" s="241"/>
      <c r="W10" s="241"/>
      <c r="X10" s="241"/>
    </row>
    <row r="11" spans="1:25" ht="285" x14ac:dyDescent="0.25">
      <c r="A11" s="240" t="s">
        <v>29</v>
      </c>
      <c r="B11" s="248" t="s">
        <v>685</v>
      </c>
      <c r="C11" s="220">
        <v>1</v>
      </c>
      <c r="D11" s="220" t="s">
        <v>686</v>
      </c>
      <c r="E11" s="220" t="s">
        <v>687</v>
      </c>
      <c r="F11" s="220" t="s">
        <v>688</v>
      </c>
      <c r="G11" s="73" t="s">
        <v>689</v>
      </c>
      <c r="H11" s="19">
        <v>1</v>
      </c>
      <c r="I11" s="220" t="s">
        <v>118</v>
      </c>
      <c r="J11" s="220" t="s">
        <v>690</v>
      </c>
      <c r="K11" s="19">
        <f>11/22</f>
        <v>0.5</v>
      </c>
      <c r="L11" s="19">
        <f>3/22</f>
        <v>0.13636363636363635</v>
      </c>
      <c r="M11" s="19">
        <f>4/22</f>
        <v>0.18181818181818182</v>
      </c>
      <c r="N11" s="19">
        <f>4/22</f>
        <v>0.18181818181818182</v>
      </c>
      <c r="O11" s="19">
        <f>SUM(K11:N11)</f>
        <v>1</v>
      </c>
      <c r="P11" s="241"/>
      <c r="Q11" s="19">
        <v>0.5</v>
      </c>
      <c r="R11" s="19">
        <v>0.14000000000000001</v>
      </c>
      <c r="S11" s="220"/>
      <c r="T11" s="220"/>
      <c r="U11" s="24">
        <v>0.64</v>
      </c>
      <c r="V11" s="106" t="s">
        <v>1101</v>
      </c>
      <c r="W11" s="660" t="s">
        <v>738</v>
      </c>
      <c r="X11" s="660" t="s">
        <v>738</v>
      </c>
    </row>
    <row r="12" spans="1:25" ht="409.5" x14ac:dyDescent="0.25">
      <c r="A12" s="240"/>
      <c r="B12" s="249"/>
      <c r="C12" s="220">
        <v>2</v>
      </c>
      <c r="D12" s="220" t="s">
        <v>691</v>
      </c>
      <c r="E12" s="220" t="s">
        <v>687</v>
      </c>
      <c r="F12" s="220" t="s">
        <v>692</v>
      </c>
      <c r="G12" s="73" t="s">
        <v>693</v>
      </c>
      <c r="H12" s="19">
        <v>1</v>
      </c>
      <c r="I12" s="220" t="s">
        <v>118</v>
      </c>
      <c r="J12" s="220" t="s">
        <v>694</v>
      </c>
      <c r="K12" s="19">
        <f>0/17</f>
        <v>0</v>
      </c>
      <c r="L12" s="19">
        <f>4/17</f>
        <v>0.23529411764705882</v>
      </c>
      <c r="M12" s="19">
        <f>5/17</f>
        <v>0.29411764705882354</v>
      </c>
      <c r="N12" s="19">
        <f>8/17</f>
        <v>0.47058823529411764</v>
      </c>
      <c r="O12" s="10">
        <f>SUM(K12:N12)</f>
        <v>1</v>
      </c>
      <c r="P12" s="241"/>
      <c r="Q12" s="19">
        <v>0</v>
      </c>
      <c r="R12" s="19">
        <v>0.24</v>
      </c>
      <c r="S12" s="220"/>
      <c r="T12" s="220"/>
      <c r="U12" s="24">
        <f t="shared" ref="U12:U13" si="0">SUM(Q12:T12)</f>
        <v>0.24</v>
      </c>
      <c r="V12" s="106" t="s">
        <v>1102</v>
      </c>
      <c r="W12" s="660" t="s">
        <v>738</v>
      </c>
      <c r="X12" s="660" t="s">
        <v>738</v>
      </c>
    </row>
    <row r="13" spans="1:25" ht="315" x14ac:dyDescent="0.25">
      <c r="A13" s="240"/>
      <c r="B13" s="249"/>
      <c r="C13" s="248">
        <v>3</v>
      </c>
      <c r="D13" s="248" t="s">
        <v>695</v>
      </c>
      <c r="E13" s="248" t="s">
        <v>687</v>
      </c>
      <c r="F13" s="248" t="s">
        <v>696</v>
      </c>
      <c r="G13" s="248" t="s">
        <v>697</v>
      </c>
      <c r="H13" s="661">
        <v>1</v>
      </c>
      <c r="I13" s="248" t="s">
        <v>118</v>
      </c>
      <c r="J13" s="248" t="s">
        <v>698</v>
      </c>
      <c r="K13" s="661">
        <v>0</v>
      </c>
      <c r="L13" s="661">
        <v>0.28999999999999998</v>
      </c>
      <c r="M13" s="661">
        <v>0.43</v>
      </c>
      <c r="N13" s="661">
        <v>0.28000000000000003</v>
      </c>
      <c r="O13" s="662">
        <f>SUM(K13:N13)</f>
        <v>1</v>
      </c>
      <c r="P13" s="241"/>
      <c r="Q13" s="661">
        <v>0</v>
      </c>
      <c r="R13" s="661">
        <v>0</v>
      </c>
      <c r="S13" s="661"/>
      <c r="T13" s="661"/>
      <c r="U13" s="662">
        <f t="shared" si="0"/>
        <v>0</v>
      </c>
      <c r="V13" s="663" t="s">
        <v>1103</v>
      </c>
      <c r="W13" s="664" t="s">
        <v>1104</v>
      </c>
      <c r="X13" s="664" t="s">
        <v>1105</v>
      </c>
    </row>
    <row r="14" spans="1:25" ht="409.5" x14ac:dyDescent="0.25">
      <c r="A14" s="240"/>
      <c r="B14" s="249"/>
      <c r="C14" s="250"/>
      <c r="D14" s="250"/>
      <c r="E14" s="250"/>
      <c r="F14" s="250"/>
      <c r="G14" s="250"/>
      <c r="H14" s="665"/>
      <c r="I14" s="250"/>
      <c r="J14" s="250"/>
      <c r="K14" s="665"/>
      <c r="L14" s="665"/>
      <c r="M14" s="665"/>
      <c r="N14" s="665"/>
      <c r="O14" s="666"/>
      <c r="P14" s="241"/>
      <c r="Q14" s="665"/>
      <c r="R14" s="665"/>
      <c r="S14" s="665"/>
      <c r="T14" s="665"/>
      <c r="U14" s="666"/>
      <c r="V14" s="667" t="s">
        <v>1106</v>
      </c>
      <c r="W14" s="668"/>
      <c r="X14" s="668"/>
    </row>
    <row r="15" spans="1:25" ht="390" x14ac:dyDescent="0.25">
      <c r="A15" s="240"/>
      <c r="B15" s="250"/>
      <c r="C15" s="220">
        <v>4</v>
      </c>
      <c r="D15" s="220" t="s">
        <v>699</v>
      </c>
      <c r="E15" s="220" t="s">
        <v>687</v>
      </c>
      <c r="F15" s="220" t="s">
        <v>700</v>
      </c>
      <c r="G15" s="220" t="s">
        <v>701</v>
      </c>
      <c r="H15" s="19">
        <v>1</v>
      </c>
      <c r="I15" s="220" t="s">
        <v>118</v>
      </c>
      <c r="J15" s="220" t="s">
        <v>702</v>
      </c>
      <c r="K15" s="19">
        <v>0.25</v>
      </c>
      <c r="L15" s="19">
        <v>0.25</v>
      </c>
      <c r="M15" s="19">
        <v>0.25</v>
      </c>
      <c r="N15" s="19">
        <v>0.25</v>
      </c>
      <c r="O15" s="19">
        <f>SUM(K15:N15)</f>
        <v>1</v>
      </c>
      <c r="P15" s="241"/>
      <c r="Q15" s="19">
        <v>0.25</v>
      </c>
      <c r="R15" s="19">
        <v>0.25</v>
      </c>
      <c r="S15" s="19"/>
      <c r="T15" s="19"/>
      <c r="U15" s="24">
        <f t="shared" ref="U15" si="1">SUM(Q15:T15)</f>
        <v>0.5</v>
      </c>
      <c r="V15" s="106" t="s">
        <v>1107</v>
      </c>
      <c r="W15" s="660" t="s">
        <v>738</v>
      </c>
      <c r="X15" s="660" t="s">
        <v>738</v>
      </c>
    </row>
    <row r="16" spans="1:25" s="2" customFormat="1" x14ac:dyDescent="0.25">
      <c r="A16" s="241" t="s">
        <v>54</v>
      </c>
      <c r="B16" s="13" t="s">
        <v>1108</v>
      </c>
      <c r="C16" s="242" t="s">
        <v>55</v>
      </c>
      <c r="D16" s="243"/>
      <c r="E16" s="14" t="s">
        <v>56</v>
      </c>
      <c r="F16" s="252"/>
      <c r="G16" s="252"/>
      <c r="H16" s="253"/>
      <c r="I16" s="251" t="s">
        <v>57</v>
      </c>
      <c r="J16" s="254" t="s">
        <v>56</v>
      </c>
      <c r="K16" s="255"/>
      <c r="L16" s="255"/>
      <c r="M16" s="255"/>
      <c r="N16" s="255"/>
      <c r="O16" s="255"/>
      <c r="P16" s="255"/>
      <c r="Q16" s="255"/>
      <c r="R16" s="256"/>
      <c r="S16" s="257" t="s">
        <v>58</v>
      </c>
      <c r="T16" s="257"/>
      <c r="U16" s="257"/>
      <c r="V16" s="258" t="s">
        <v>59</v>
      </c>
      <c r="W16" s="258"/>
      <c r="X16" s="258"/>
      <c r="Y16" s="1"/>
    </row>
    <row r="17" spans="1:25" s="2" customFormat="1" x14ac:dyDescent="0.25">
      <c r="A17" s="241"/>
      <c r="B17" s="13" t="s">
        <v>60</v>
      </c>
      <c r="C17" s="244"/>
      <c r="D17" s="245"/>
      <c r="E17" s="14" t="s">
        <v>61</v>
      </c>
      <c r="F17" s="261" t="s">
        <v>1109</v>
      </c>
      <c r="G17" s="261"/>
      <c r="H17" s="262"/>
      <c r="I17" s="251"/>
      <c r="J17" s="260" t="s">
        <v>1110</v>
      </c>
      <c r="K17" s="261"/>
      <c r="L17" s="261"/>
      <c r="M17" s="261"/>
      <c r="N17" s="261"/>
      <c r="O17" s="261"/>
      <c r="P17" s="261"/>
      <c r="Q17" s="261"/>
      <c r="R17" s="262"/>
      <c r="S17" s="257"/>
      <c r="T17" s="257"/>
      <c r="U17" s="257"/>
      <c r="V17" s="258" t="s">
        <v>868</v>
      </c>
      <c r="W17" s="258"/>
      <c r="X17" s="258"/>
      <c r="Y17" s="1"/>
    </row>
    <row r="18" spans="1:25" s="2" customFormat="1" x14ac:dyDescent="0.25">
      <c r="A18" s="241"/>
      <c r="B18" s="13" t="s">
        <v>1111</v>
      </c>
      <c r="C18" s="246"/>
      <c r="D18" s="247"/>
      <c r="E18" s="14" t="s">
        <v>63</v>
      </c>
      <c r="F18" s="261" t="s">
        <v>1112</v>
      </c>
      <c r="G18" s="261"/>
      <c r="H18" s="262"/>
      <c r="I18" s="251"/>
      <c r="J18" s="260" t="s">
        <v>703</v>
      </c>
      <c r="K18" s="261"/>
      <c r="L18" s="261"/>
      <c r="M18" s="261"/>
      <c r="N18" s="261"/>
      <c r="O18" s="261"/>
      <c r="P18" s="261"/>
      <c r="Q18" s="261"/>
      <c r="R18" s="262"/>
      <c r="S18" s="257"/>
      <c r="T18" s="257"/>
      <c r="U18" s="257"/>
      <c r="V18" s="258" t="s">
        <v>64</v>
      </c>
      <c r="W18" s="258"/>
      <c r="X18" s="258"/>
      <c r="Y18" s="1"/>
    </row>
  </sheetData>
  <mergeCells count="58">
    <mergeCell ref="W13:W14"/>
    <mergeCell ref="X13:X14"/>
    <mergeCell ref="A16:A18"/>
    <mergeCell ref="C16:D18"/>
    <mergeCell ref="I16:I18"/>
    <mergeCell ref="S16:U18"/>
    <mergeCell ref="F18:H18"/>
    <mergeCell ref="J18:R18"/>
    <mergeCell ref="V18:X18"/>
    <mergeCell ref="Q13:Q14"/>
    <mergeCell ref="R13:R14"/>
    <mergeCell ref="S13:S14"/>
    <mergeCell ref="T13:T14"/>
    <mergeCell ref="U13:U14"/>
    <mergeCell ref="K13:K14"/>
    <mergeCell ref="L13:L14"/>
    <mergeCell ref="M13:M14"/>
    <mergeCell ref="N13:N14"/>
    <mergeCell ref="O13:O14"/>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P9:P15"/>
    <mergeCell ref="A11:A15"/>
    <mergeCell ref="B11:B15"/>
    <mergeCell ref="C13:C14"/>
    <mergeCell ref="D13:D14"/>
    <mergeCell ref="F16:H16"/>
    <mergeCell ref="F17:H17"/>
    <mergeCell ref="E13:E14"/>
    <mergeCell ref="F13:F14"/>
    <mergeCell ref="G13:G14"/>
    <mergeCell ref="H13:H14"/>
    <mergeCell ref="J9:J10"/>
    <mergeCell ref="K9:O9"/>
    <mergeCell ref="Q9:U9"/>
    <mergeCell ref="V9:V10"/>
    <mergeCell ref="W9:W10"/>
    <mergeCell ref="J16:R16"/>
    <mergeCell ref="V16:X16"/>
    <mergeCell ref="J17:R17"/>
    <mergeCell ref="V17:X17"/>
    <mergeCell ref="I13:I14"/>
    <mergeCell ref="J13:J14"/>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7B35-33D1-4B4C-BBCD-C5C310B2FE09}">
  <dimension ref="A1:Y19"/>
  <sheetViews>
    <sheetView showGridLines="0" zoomScale="70" zoomScaleNormal="70" workbookViewId="0">
      <selection activeCell="L28" sqref="L28"/>
    </sheetView>
  </sheetViews>
  <sheetFormatPr baseColWidth="10" defaultRowHeight="15" x14ac:dyDescent="0.25"/>
  <cols>
    <col min="1" max="1" width="17.85546875" style="86" customWidth="1"/>
    <col min="2" max="2" width="18.85546875" style="86" customWidth="1"/>
    <col min="3" max="3" width="5.42578125" style="86" customWidth="1"/>
    <col min="4" max="4" width="25.85546875" style="86" customWidth="1"/>
    <col min="5" max="5" width="15.5703125" style="86" customWidth="1"/>
    <col min="6" max="6" width="17.28515625" style="86" customWidth="1"/>
    <col min="7" max="7" width="28.5703125" style="86" customWidth="1"/>
    <col min="8" max="8" width="16.140625" style="86" customWidth="1"/>
    <col min="9" max="9" width="10.85546875" style="86" customWidth="1"/>
    <col min="10" max="10" width="18.85546875" style="86" customWidth="1"/>
    <col min="11" max="14" width="5.85546875" style="86" customWidth="1"/>
    <col min="15" max="15" width="7.7109375" style="86" customWidth="1"/>
    <col min="16" max="16" width="1.42578125" style="169" customWidth="1"/>
    <col min="17" max="20" width="6.140625" style="86" customWidth="1"/>
    <col min="21" max="21" width="7.85546875" style="86" customWidth="1"/>
    <col min="22" max="22" width="89.7109375" style="86" customWidth="1"/>
    <col min="23" max="24" width="25.5703125" style="86" customWidth="1"/>
    <col min="25" max="256" width="11.42578125" style="86"/>
    <col min="257" max="257" width="17.85546875" style="86" customWidth="1"/>
    <col min="258" max="258" width="18.85546875" style="86" customWidth="1"/>
    <col min="259" max="259" width="5.42578125" style="86" customWidth="1"/>
    <col min="260" max="260" width="25.85546875" style="86" customWidth="1"/>
    <col min="261" max="261" width="15.5703125" style="86" customWidth="1"/>
    <col min="262" max="262" width="17.28515625" style="86" customWidth="1"/>
    <col min="263" max="263" width="28.5703125" style="86" customWidth="1"/>
    <col min="264" max="264" width="16.140625" style="86" customWidth="1"/>
    <col min="265" max="265" width="10.85546875" style="86" customWidth="1"/>
    <col min="266" max="266" width="18.85546875" style="86" customWidth="1"/>
    <col min="267" max="270" width="5.85546875" style="86" customWidth="1"/>
    <col min="271" max="271" width="7.7109375" style="86" customWidth="1"/>
    <col min="272" max="272" width="1.42578125" style="86" customWidth="1"/>
    <col min="273" max="276" width="6.140625" style="86" customWidth="1"/>
    <col min="277" max="277" width="7.85546875" style="86" customWidth="1"/>
    <col min="278" max="278" width="89.7109375" style="86" customWidth="1"/>
    <col min="279" max="280" width="25.5703125" style="86" customWidth="1"/>
    <col min="281" max="512" width="11.42578125" style="86"/>
    <col min="513" max="513" width="17.85546875" style="86" customWidth="1"/>
    <col min="514" max="514" width="18.85546875" style="86" customWidth="1"/>
    <col min="515" max="515" width="5.42578125" style="86" customWidth="1"/>
    <col min="516" max="516" width="25.85546875" style="86" customWidth="1"/>
    <col min="517" max="517" width="15.5703125" style="86" customWidth="1"/>
    <col min="518" max="518" width="17.28515625" style="86" customWidth="1"/>
    <col min="519" max="519" width="28.5703125" style="86" customWidth="1"/>
    <col min="520" max="520" width="16.140625" style="86" customWidth="1"/>
    <col min="521" max="521" width="10.85546875" style="86" customWidth="1"/>
    <col min="522" max="522" width="18.85546875" style="86" customWidth="1"/>
    <col min="523" max="526" width="5.85546875" style="86" customWidth="1"/>
    <col min="527" max="527" width="7.7109375" style="86" customWidth="1"/>
    <col min="528" max="528" width="1.42578125" style="86" customWidth="1"/>
    <col min="529" max="532" width="6.140625" style="86" customWidth="1"/>
    <col min="533" max="533" width="7.85546875" style="86" customWidth="1"/>
    <col min="534" max="534" width="89.7109375" style="86" customWidth="1"/>
    <col min="535" max="536" width="25.5703125" style="86" customWidth="1"/>
    <col min="537" max="768" width="11.42578125" style="86"/>
    <col min="769" max="769" width="17.85546875" style="86" customWidth="1"/>
    <col min="770" max="770" width="18.85546875" style="86" customWidth="1"/>
    <col min="771" max="771" width="5.42578125" style="86" customWidth="1"/>
    <col min="772" max="772" width="25.85546875" style="86" customWidth="1"/>
    <col min="773" max="773" width="15.5703125" style="86" customWidth="1"/>
    <col min="774" max="774" width="17.28515625" style="86" customWidth="1"/>
    <col min="775" max="775" width="28.5703125" style="86" customWidth="1"/>
    <col min="776" max="776" width="16.140625" style="86" customWidth="1"/>
    <col min="777" max="777" width="10.85546875" style="86" customWidth="1"/>
    <col min="778" max="778" width="18.85546875" style="86" customWidth="1"/>
    <col min="779" max="782" width="5.85546875" style="86" customWidth="1"/>
    <col min="783" max="783" width="7.7109375" style="86" customWidth="1"/>
    <col min="784" max="784" width="1.42578125" style="86" customWidth="1"/>
    <col min="785" max="788" width="6.140625" style="86" customWidth="1"/>
    <col min="789" max="789" width="7.85546875" style="86" customWidth="1"/>
    <col min="790" max="790" width="89.7109375" style="86" customWidth="1"/>
    <col min="791" max="792" width="25.5703125" style="86" customWidth="1"/>
    <col min="793" max="1024" width="11.42578125" style="86"/>
    <col min="1025" max="1025" width="17.85546875" style="86" customWidth="1"/>
    <col min="1026" max="1026" width="18.85546875" style="86" customWidth="1"/>
    <col min="1027" max="1027" width="5.42578125" style="86" customWidth="1"/>
    <col min="1028" max="1028" width="25.85546875" style="86" customWidth="1"/>
    <col min="1029" max="1029" width="15.5703125" style="86" customWidth="1"/>
    <col min="1030" max="1030" width="17.28515625" style="86" customWidth="1"/>
    <col min="1031" max="1031" width="28.5703125" style="86" customWidth="1"/>
    <col min="1032" max="1032" width="16.140625" style="86" customWidth="1"/>
    <col min="1033" max="1033" width="10.85546875" style="86" customWidth="1"/>
    <col min="1034" max="1034" width="18.85546875" style="86" customWidth="1"/>
    <col min="1035" max="1038" width="5.85546875" style="86" customWidth="1"/>
    <col min="1039" max="1039" width="7.7109375" style="86" customWidth="1"/>
    <col min="1040" max="1040" width="1.42578125" style="86" customWidth="1"/>
    <col min="1041" max="1044" width="6.140625" style="86" customWidth="1"/>
    <col min="1045" max="1045" width="7.85546875" style="86" customWidth="1"/>
    <col min="1046" max="1046" width="89.7109375" style="86" customWidth="1"/>
    <col min="1047" max="1048" width="25.5703125" style="86" customWidth="1"/>
    <col min="1049" max="1280" width="11.42578125" style="86"/>
    <col min="1281" max="1281" width="17.85546875" style="86" customWidth="1"/>
    <col min="1282" max="1282" width="18.85546875" style="86" customWidth="1"/>
    <col min="1283" max="1283" width="5.42578125" style="86" customWidth="1"/>
    <col min="1284" max="1284" width="25.85546875" style="86" customWidth="1"/>
    <col min="1285" max="1285" width="15.5703125" style="86" customWidth="1"/>
    <col min="1286" max="1286" width="17.28515625" style="86" customWidth="1"/>
    <col min="1287" max="1287" width="28.5703125" style="86" customWidth="1"/>
    <col min="1288" max="1288" width="16.140625" style="86" customWidth="1"/>
    <col min="1289" max="1289" width="10.85546875" style="86" customWidth="1"/>
    <col min="1290" max="1290" width="18.85546875" style="86" customWidth="1"/>
    <col min="1291" max="1294" width="5.85546875" style="86" customWidth="1"/>
    <col min="1295" max="1295" width="7.7109375" style="86" customWidth="1"/>
    <col min="1296" max="1296" width="1.42578125" style="86" customWidth="1"/>
    <col min="1297" max="1300" width="6.140625" style="86" customWidth="1"/>
    <col min="1301" max="1301" width="7.85546875" style="86" customWidth="1"/>
    <col min="1302" max="1302" width="89.7109375" style="86" customWidth="1"/>
    <col min="1303" max="1304" width="25.5703125" style="86" customWidth="1"/>
    <col min="1305" max="1536" width="11.42578125" style="86"/>
    <col min="1537" max="1537" width="17.85546875" style="86" customWidth="1"/>
    <col min="1538" max="1538" width="18.85546875" style="86" customWidth="1"/>
    <col min="1539" max="1539" width="5.42578125" style="86" customWidth="1"/>
    <col min="1540" max="1540" width="25.85546875" style="86" customWidth="1"/>
    <col min="1541" max="1541" width="15.5703125" style="86" customWidth="1"/>
    <col min="1542" max="1542" width="17.28515625" style="86" customWidth="1"/>
    <col min="1543" max="1543" width="28.5703125" style="86" customWidth="1"/>
    <col min="1544" max="1544" width="16.140625" style="86" customWidth="1"/>
    <col min="1545" max="1545" width="10.85546875" style="86" customWidth="1"/>
    <col min="1546" max="1546" width="18.85546875" style="86" customWidth="1"/>
    <col min="1547" max="1550" width="5.85546875" style="86" customWidth="1"/>
    <col min="1551" max="1551" width="7.7109375" style="86" customWidth="1"/>
    <col min="1552" max="1552" width="1.42578125" style="86" customWidth="1"/>
    <col min="1553" max="1556" width="6.140625" style="86" customWidth="1"/>
    <col min="1557" max="1557" width="7.85546875" style="86" customWidth="1"/>
    <col min="1558" max="1558" width="89.7109375" style="86" customWidth="1"/>
    <col min="1559" max="1560" width="25.5703125" style="86" customWidth="1"/>
    <col min="1561" max="1792" width="11.42578125" style="86"/>
    <col min="1793" max="1793" width="17.85546875" style="86" customWidth="1"/>
    <col min="1794" max="1794" width="18.85546875" style="86" customWidth="1"/>
    <col min="1795" max="1795" width="5.42578125" style="86" customWidth="1"/>
    <col min="1796" max="1796" width="25.85546875" style="86" customWidth="1"/>
    <col min="1797" max="1797" width="15.5703125" style="86" customWidth="1"/>
    <col min="1798" max="1798" width="17.28515625" style="86" customWidth="1"/>
    <col min="1799" max="1799" width="28.5703125" style="86" customWidth="1"/>
    <col min="1800" max="1800" width="16.140625" style="86" customWidth="1"/>
    <col min="1801" max="1801" width="10.85546875" style="86" customWidth="1"/>
    <col min="1802" max="1802" width="18.85546875" style="86" customWidth="1"/>
    <col min="1803" max="1806" width="5.85546875" style="86" customWidth="1"/>
    <col min="1807" max="1807" width="7.7109375" style="86" customWidth="1"/>
    <col min="1808" max="1808" width="1.42578125" style="86" customWidth="1"/>
    <col min="1809" max="1812" width="6.140625" style="86" customWidth="1"/>
    <col min="1813" max="1813" width="7.85546875" style="86" customWidth="1"/>
    <col min="1814" max="1814" width="89.7109375" style="86" customWidth="1"/>
    <col min="1815" max="1816" width="25.5703125" style="86" customWidth="1"/>
    <col min="1817" max="2048" width="11.42578125" style="86"/>
    <col min="2049" max="2049" width="17.85546875" style="86" customWidth="1"/>
    <col min="2050" max="2050" width="18.85546875" style="86" customWidth="1"/>
    <col min="2051" max="2051" width="5.42578125" style="86" customWidth="1"/>
    <col min="2052" max="2052" width="25.85546875" style="86" customWidth="1"/>
    <col min="2053" max="2053" width="15.5703125" style="86" customWidth="1"/>
    <col min="2054" max="2054" width="17.28515625" style="86" customWidth="1"/>
    <col min="2055" max="2055" width="28.5703125" style="86" customWidth="1"/>
    <col min="2056" max="2056" width="16.140625" style="86" customWidth="1"/>
    <col min="2057" max="2057" width="10.85546875" style="86" customWidth="1"/>
    <col min="2058" max="2058" width="18.85546875" style="86" customWidth="1"/>
    <col min="2059" max="2062" width="5.85546875" style="86" customWidth="1"/>
    <col min="2063" max="2063" width="7.7109375" style="86" customWidth="1"/>
    <col min="2064" max="2064" width="1.42578125" style="86" customWidth="1"/>
    <col min="2065" max="2068" width="6.140625" style="86" customWidth="1"/>
    <col min="2069" max="2069" width="7.85546875" style="86" customWidth="1"/>
    <col min="2070" max="2070" width="89.7109375" style="86" customWidth="1"/>
    <col min="2071" max="2072" width="25.5703125" style="86" customWidth="1"/>
    <col min="2073" max="2304" width="11.42578125" style="86"/>
    <col min="2305" max="2305" width="17.85546875" style="86" customWidth="1"/>
    <col min="2306" max="2306" width="18.85546875" style="86" customWidth="1"/>
    <col min="2307" max="2307" width="5.42578125" style="86" customWidth="1"/>
    <col min="2308" max="2308" width="25.85546875" style="86" customWidth="1"/>
    <col min="2309" max="2309" width="15.5703125" style="86" customWidth="1"/>
    <col min="2310" max="2310" width="17.28515625" style="86" customWidth="1"/>
    <col min="2311" max="2311" width="28.5703125" style="86" customWidth="1"/>
    <col min="2312" max="2312" width="16.140625" style="86" customWidth="1"/>
    <col min="2313" max="2313" width="10.85546875" style="86" customWidth="1"/>
    <col min="2314" max="2314" width="18.85546875" style="86" customWidth="1"/>
    <col min="2315" max="2318" width="5.85546875" style="86" customWidth="1"/>
    <col min="2319" max="2319" width="7.7109375" style="86" customWidth="1"/>
    <col min="2320" max="2320" width="1.42578125" style="86" customWidth="1"/>
    <col min="2321" max="2324" width="6.140625" style="86" customWidth="1"/>
    <col min="2325" max="2325" width="7.85546875" style="86" customWidth="1"/>
    <col min="2326" max="2326" width="89.7109375" style="86" customWidth="1"/>
    <col min="2327" max="2328" width="25.5703125" style="86" customWidth="1"/>
    <col min="2329" max="2560" width="11.42578125" style="86"/>
    <col min="2561" max="2561" width="17.85546875" style="86" customWidth="1"/>
    <col min="2562" max="2562" width="18.85546875" style="86" customWidth="1"/>
    <col min="2563" max="2563" width="5.42578125" style="86" customWidth="1"/>
    <col min="2564" max="2564" width="25.85546875" style="86" customWidth="1"/>
    <col min="2565" max="2565" width="15.5703125" style="86" customWidth="1"/>
    <col min="2566" max="2566" width="17.28515625" style="86" customWidth="1"/>
    <col min="2567" max="2567" width="28.5703125" style="86" customWidth="1"/>
    <col min="2568" max="2568" width="16.140625" style="86" customWidth="1"/>
    <col min="2569" max="2569" width="10.85546875" style="86" customWidth="1"/>
    <col min="2570" max="2570" width="18.85546875" style="86" customWidth="1"/>
    <col min="2571" max="2574" width="5.85546875" style="86" customWidth="1"/>
    <col min="2575" max="2575" width="7.7109375" style="86" customWidth="1"/>
    <col min="2576" max="2576" width="1.42578125" style="86" customWidth="1"/>
    <col min="2577" max="2580" width="6.140625" style="86" customWidth="1"/>
    <col min="2581" max="2581" width="7.85546875" style="86" customWidth="1"/>
    <col min="2582" max="2582" width="89.7109375" style="86" customWidth="1"/>
    <col min="2583" max="2584" width="25.5703125" style="86" customWidth="1"/>
    <col min="2585" max="2816" width="11.42578125" style="86"/>
    <col min="2817" max="2817" width="17.85546875" style="86" customWidth="1"/>
    <col min="2818" max="2818" width="18.85546875" style="86" customWidth="1"/>
    <col min="2819" max="2819" width="5.42578125" style="86" customWidth="1"/>
    <col min="2820" max="2820" width="25.85546875" style="86" customWidth="1"/>
    <col min="2821" max="2821" width="15.5703125" style="86" customWidth="1"/>
    <col min="2822" max="2822" width="17.28515625" style="86" customWidth="1"/>
    <col min="2823" max="2823" width="28.5703125" style="86" customWidth="1"/>
    <col min="2824" max="2824" width="16.140625" style="86" customWidth="1"/>
    <col min="2825" max="2825" width="10.85546875" style="86" customWidth="1"/>
    <col min="2826" max="2826" width="18.85546875" style="86" customWidth="1"/>
    <col min="2827" max="2830" width="5.85546875" style="86" customWidth="1"/>
    <col min="2831" max="2831" width="7.7109375" style="86" customWidth="1"/>
    <col min="2832" max="2832" width="1.42578125" style="86" customWidth="1"/>
    <col min="2833" max="2836" width="6.140625" style="86" customWidth="1"/>
    <col min="2837" max="2837" width="7.85546875" style="86" customWidth="1"/>
    <col min="2838" max="2838" width="89.7109375" style="86" customWidth="1"/>
    <col min="2839" max="2840" width="25.5703125" style="86" customWidth="1"/>
    <col min="2841" max="3072" width="11.42578125" style="86"/>
    <col min="3073" max="3073" width="17.85546875" style="86" customWidth="1"/>
    <col min="3074" max="3074" width="18.85546875" style="86" customWidth="1"/>
    <col min="3075" max="3075" width="5.42578125" style="86" customWidth="1"/>
    <col min="3076" max="3076" width="25.85546875" style="86" customWidth="1"/>
    <col min="3077" max="3077" width="15.5703125" style="86" customWidth="1"/>
    <col min="3078" max="3078" width="17.28515625" style="86" customWidth="1"/>
    <col min="3079" max="3079" width="28.5703125" style="86" customWidth="1"/>
    <col min="3080" max="3080" width="16.140625" style="86" customWidth="1"/>
    <col min="3081" max="3081" width="10.85546875" style="86" customWidth="1"/>
    <col min="3082" max="3082" width="18.85546875" style="86" customWidth="1"/>
    <col min="3083" max="3086" width="5.85546875" style="86" customWidth="1"/>
    <col min="3087" max="3087" width="7.7109375" style="86" customWidth="1"/>
    <col min="3088" max="3088" width="1.42578125" style="86" customWidth="1"/>
    <col min="3089" max="3092" width="6.140625" style="86" customWidth="1"/>
    <col min="3093" max="3093" width="7.85546875" style="86" customWidth="1"/>
    <col min="3094" max="3094" width="89.7109375" style="86" customWidth="1"/>
    <col min="3095" max="3096" width="25.5703125" style="86" customWidth="1"/>
    <col min="3097" max="3328" width="11.42578125" style="86"/>
    <col min="3329" max="3329" width="17.85546875" style="86" customWidth="1"/>
    <col min="3330" max="3330" width="18.85546875" style="86" customWidth="1"/>
    <col min="3331" max="3331" width="5.42578125" style="86" customWidth="1"/>
    <col min="3332" max="3332" width="25.85546875" style="86" customWidth="1"/>
    <col min="3333" max="3333" width="15.5703125" style="86" customWidth="1"/>
    <col min="3334" max="3334" width="17.28515625" style="86" customWidth="1"/>
    <col min="3335" max="3335" width="28.5703125" style="86" customWidth="1"/>
    <col min="3336" max="3336" width="16.140625" style="86" customWidth="1"/>
    <col min="3337" max="3337" width="10.85546875" style="86" customWidth="1"/>
    <col min="3338" max="3338" width="18.85546875" style="86" customWidth="1"/>
    <col min="3339" max="3342" width="5.85546875" style="86" customWidth="1"/>
    <col min="3343" max="3343" width="7.7109375" style="86" customWidth="1"/>
    <col min="3344" max="3344" width="1.42578125" style="86" customWidth="1"/>
    <col min="3345" max="3348" width="6.140625" style="86" customWidth="1"/>
    <col min="3349" max="3349" width="7.85546875" style="86" customWidth="1"/>
    <col min="3350" max="3350" width="89.7109375" style="86" customWidth="1"/>
    <col min="3351" max="3352" width="25.5703125" style="86" customWidth="1"/>
    <col min="3353" max="3584" width="11.42578125" style="86"/>
    <col min="3585" max="3585" width="17.85546875" style="86" customWidth="1"/>
    <col min="3586" max="3586" width="18.85546875" style="86" customWidth="1"/>
    <col min="3587" max="3587" width="5.42578125" style="86" customWidth="1"/>
    <col min="3588" max="3588" width="25.85546875" style="86" customWidth="1"/>
    <col min="3589" max="3589" width="15.5703125" style="86" customWidth="1"/>
    <col min="3590" max="3590" width="17.28515625" style="86" customWidth="1"/>
    <col min="3591" max="3591" width="28.5703125" style="86" customWidth="1"/>
    <col min="3592" max="3592" width="16.140625" style="86" customWidth="1"/>
    <col min="3593" max="3593" width="10.85546875" style="86" customWidth="1"/>
    <col min="3594" max="3594" width="18.85546875" style="86" customWidth="1"/>
    <col min="3595" max="3598" width="5.85546875" style="86" customWidth="1"/>
    <col min="3599" max="3599" width="7.7109375" style="86" customWidth="1"/>
    <col min="3600" max="3600" width="1.42578125" style="86" customWidth="1"/>
    <col min="3601" max="3604" width="6.140625" style="86" customWidth="1"/>
    <col min="3605" max="3605" width="7.85546875" style="86" customWidth="1"/>
    <col min="3606" max="3606" width="89.7109375" style="86" customWidth="1"/>
    <col min="3607" max="3608" width="25.5703125" style="86" customWidth="1"/>
    <col min="3609" max="3840" width="11.42578125" style="86"/>
    <col min="3841" max="3841" width="17.85546875" style="86" customWidth="1"/>
    <col min="3842" max="3842" width="18.85546875" style="86" customWidth="1"/>
    <col min="3843" max="3843" width="5.42578125" style="86" customWidth="1"/>
    <col min="3844" max="3844" width="25.85546875" style="86" customWidth="1"/>
    <col min="3845" max="3845" width="15.5703125" style="86" customWidth="1"/>
    <col min="3846" max="3846" width="17.28515625" style="86" customWidth="1"/>
    <col min="3847" max="3847" width="28.5703125" style="86" customWidth="1"/>
    <col min="3848" max="3848" width="16.140625" style="86" customWidth="1"/>
    <col min="3849" max="3849" width="10.85546875" style="86" customWidth="1"/>
    <col min="3850" max="3850" width="18.85546875" style="86" customWidth="1"/>
    <col min="3851" max="3854" width="5.85546875" style="86" customWidth="1"/>
    <col min="3855" max="3855" width="7.7109375" style="86" customWidth="1"/>
    <col min="3856" max="3856" width="1.42578125" style="86" customWidth="1"/>
    <col min="3857" max="3860" width="6.140625" style="86" customWidth="1"/>
    <col min="3861" max="3861" width="7.85546875" style="86" customWidth="1"/>
    <col min="3862" max="3862" width="89.7109375" style="86" customWidth="1"/>
    <col min="3863" max="3864" width="25.5703125" style="86" customWidth="1"/>
    <col min="3865" max="4096" width="11.42578125" style="86"/>
    <col min="4097" max="4097" width="17.85546875" style="86" customWidth="1"/>
    <col min="4098" max="4098" width="18.85546875" style="86" customWidth="1"/>
    <col min="4099" max="4099" width="5.42578125" style="86" customWidth="1"/>
    <col min="4100" max="4100" width="25.85546875" style="86" customWidth="1"/>
    <col min="4101" max="4101" width="15.5703125" style="86" customWidth="1"/>
    <col min="4102" max="4102" width="17.28515625" style="86" customWidth="1"/>
    <col min="4103" max="4103" width="28.5703125" style="86" customWidth="1"/>
    <col min="4104" max="4104" width="16.140625" style="86" customWidth="1"/>
    <col min="4105" max="4105" width="10.85546875" style="86" customWidth="1"/>
    <col min="4106" max="4106" width="18.85546875" style="86" customWidth="1"/>
    <col min="4107" max="4110" width="5.85546875" style="86" customWidth="1"/>
    <col min="4111" max="4111" width="7.7109375" style="86" customWidth="1"/>
    <col min="4112" max="4112" width="1.42578125" style="86" customWidth="1"/>
    <col min="4113" max="4116" width="6.140625" style="86" customWidth="1"/>
    <col min="4117" max="4117" width="7.85546875" style="86" customWidth="1"/>
    <col min="4118" max="4118" width="89.7109375" style="86" customWidth="1"/>
    <col min="4119" max="4120" width="25.5703125" style="86" customWidth="1"/>
    <col min="4121" max="4352" width="11.42578125" style="86"/>
    <col min="4353" max="4353" width="17.85546875" style="86" customWidth="1"/>
    <col min="4354" max="4354" width="18.85546875" style="86" customWidth="1"/>
    <col min="4355" max="4355" width="5.42578125" style="86" customWidth="1"/>
    <col min="4356" max="4356" width="25.85546875" style="86" customWidth="1"/>
    <col min="4357" max="4357" width="15.5703125" style="86" customWidth="1"/>
    <col min="4358" max="4358" width="17.28515625" style="86" customWidth="1"/>
    <col min="4359" max="4359" width="28.5703125" style="86" customWidth="1"/>
    <col min="4360" max="4360" width="16.140625" style="86" customWidth="1"/>
    <col min="4361" max="4361" width="10.85546875" style="86" customWidth="1"/>
    <col min="4362" max="4362" width="18.85546875" style="86" customWidth="1"/>
    <col min="4363" max="4366" width="5.85546875" style="86" customWidth="1"/>
    <col min="4367" max="4367" width="7.7109375" style="86" customWidth="1"/>
    <col min="4368" max="4368" width="1.42578125" style="86" customWidth="1"/>
    <col min="4369" max="4372" width="6.140625" style="86" customWidth="1"/>
    <col min="4373" max="4373" width="7.85546875" style="86" customWidth="1"/>
    <col min="4374" max="4374" width="89.7109375" style="86" customWidth="1"/>
    <col min="4375" max="4376" width="25.5703125" style="86" customWidth="1"/>
    <col min="4377" max="4608" width="11.42578125" style="86"/>
    <col min="4609" max="4609" width="17.85546875" style="86" customWidth="1"/>
    <col min="4610" max="4610" width="18.85546875" style="86" customWidth="1"/>
    <col min="4611" max="4611" width="5.42578125" style="86" customWidth="1"/>
    <col min="4612" max="4612" width="25.85546875" style="86" customWidth="1"/>
    <col min="4613" max="4613" width="15.5703125" style="86" customWidth="1"/>
    <col min="4614" max="4614" width="17.28515625" style="86" customWidth="1"/>
    <col min="4615" max="4615" width="28.5703125" style="86" customWidth="1"/>
    <col min="4616" max="4616" width="16.140625" style="86" customWidth="1"/>
    <col min="4617" max="4617" width="10.85546875" style="86" customWidth="1"/>
    <col min="4618" max="4618" width="18.85546875" style="86" customWidth="1"/>
    <col min="4619" max="4622" width="5.85546875" style="86" customWidth="1"/>
    <col min="4623" max="4623" width="7.7109375" style="86" customWidth="1"/>
    <col min="4624" max="4624" width="1.42578125" style="86" customWidth="1"/>
    <col min="4625" max="4628" width="6.140625" style="86" customWidth="1"/>
    <col min="4629" max="4629" width="7.85546875" style="86" customWidth="1"/>
    <col min="4630" max="4630" width="89.7109375" style="86" customWidth="1"/>
    <col min="4631" max="4632" width="25.5703125" style="86" customWidth="1"/>
    <col min="4633" max="4864" width="11.42578125" style="86"/>
    <col min="4865" max="4865" width="17.85546875" style="86" customWidth="1"/>
    <col min="4866" max="4866" width="18.85546875" style="86" customWidth="1"/>
    <col min="4867" max="4867" width="5.42578125" style="86" customWidth="1"/>
    <col min="4868" max="4868" width="25.85546875" style="86" customWidth="1"/>
    <col min="4869" max="4869" width="15.5703125" style="86" customWidth="1"/>
    <col min="4870" max="4870" width="17.28515625" style="86" customWidth="1"/>
    <col min="4871" max="4871" width="28.5703125" style="86" customWidth="1"/>
    <col min="4872" max="4872" width="16.140625" style="86" customWidth="1"/>
    <col min="4873" max="4873" width="10.85546875" style="86" customWidth="1"/>
    <col min="4874" max="4874" width="18.85546875" style="86" customWidth="1"/>
    <col min="4875" max="4878" width="5.85546875" style="86" customWidth="1"/>
    <col min="4879" max="4879" width="7.7109375" style="86" customWidth="1"/>
    <col min="4880" max="4880" width="1.42578125" style="86" customWidth="1"/>
    <col min="4881" max="4884" width="6.140625" style="86" customWidth="1"/>
    <col min="4885" max="4885" width="7.85546875" style="86" customWidth="1"/>
    <col min="4886" max="4886" width="89.7109375" style="86" customWidth="1"/>
    <col min="4887" max="4888" width="25.5703125" style="86" customWidth="1"/>
    <col min="4889" max="5120" width="11.42578125" style="86"/>
    <col min="5121" max="5121" width="17.85546875" style="86" customWidth="1"/>
    <col min="5122" max="5122" width="18.85546875" style="86" customWidth="1"/>
    <col min="5123" max="5123" width="5.42578125" style="86" customWidth="1"/>
    <col min="5124" max="5124" width="25.85546875" style="86" customWidth="1"/>
    <col min="5125" max="5125" width="15.5703125" style="86" customWidth="1"/>
    <col min="5126" max="5126" width="17.28515625" style="86" customWidth="1"/>
    <col min="5127" max="5127" width="28.5703125" style="86" customWidth="1"/>
    <col min="5128" max="5128" width="16.140625" style="86" customWidth="1"/>
    <col min="5129" max="5129" width="10.85546875" style="86" customWidth="1"/>
    <col min="5130" max="5130" width="18.85546875" style="86" customWidth="1"/>
    <col min="5131" max="5134" width="5.85546875" style="86" customWidth="1"/>
    <col min="5135" max="5135" width="7.7109375" style="86" customWidth="1"/>
    <col min="5136" max="5136" width="1.42578125" style="86" customWidth="1"/>
    <col min="5137" max="5140" width="6.140625" style="86" customWidth="1"/>
    <col min="5141" max="5141" width="7.85546875" style="86" customWidth="1"/>
    <col min="5142" max="5142" width="89.7109375" style="86" customWidth="1"/>
    <col min="5143" max="5144" width="25.5703125" style="86" customWidth="1"/>
    <col min="5145" max="5376" width="11.42578125" style="86"/>
    <col min="5377" max="5377" width="17.85546875" style="86" customWidth="1"/>
    <col min="5378" max="5378" width="18.85546875" style="86" customWidth="1"/>
    <col min="5379" max="5379" width="5.42578125" style="86" customWidth="1"/>
    <col min="5380" max="5380" width="25.85546875" style="86" customWidth="1"/>
    <col min="5381" max="5381" width="15.5703125" style="86" customWidth="1"/>
    <col min="5382" max="5382" width="17.28515625" style="86" customWidth="1"/>
    <col min="5383" max="5383" width="28.5703125" style="86" customWidth="1"/>
    <col min="5384" max="5384" width="16.140625" style="86" customWidth="1"/>
    <col min="5385" max="5385" width="10.85546875" style="86" customWidth="1"/>
    <col min="5386" max="5386" width="18.85546875" style="86" customWidth="1"/>
    <col min="5387" max="5390" width="5.85546875" style="86" customWidth="1"/>
    <col min="5391" max="5391" width="7.7109375" style="86" customWidth="1"/>
    <col min="5392" max="5392" width="1.42578125" style="86" customWidth="1"/>
    <col min="5393" max="5396" width="6.140625" style="86" customWidth="1"/>
    <col min="5397" max="5397" width="7.85546875" style="86" customWidth="1"/>
    <col min="5398" max="5398" width="89.7109375" style="86" customWidth="1"/>
    <col min="5399" max="5400" width="25.5703125" style="86" customWidth="1"/>
    <col min="5401" max="5632" width="11.42578125" style="86"/>
    <col min="5633" max="5633" width="17.85546875" style="86" customWidth="1"/>
    <col min="5634" max="5634" width="18.85546875" style="86" customWidth="1"/>
    <col min="5635" max="5635" width="5.42578125" style="86" customWidth="1"/>
    <col min="5636" max="5636" width="25.85546875" style="86" customWidth="1"/>
    <col min="5637" max="5637" width="15.5703125" style="86" customWidth="1"/>
    <col min="5638" max="5638" width="17.28515625" style="86" customWidth="1"/>
    <col min="5639" max="5639" width="28.5703125" style="86" customWidth="1"/>
    <col min="5640" max="5640" width="16.140625" style="86" customWidth="1"/>
    <col min="5641" max="5641" width="10.85546875" style="86" customWidth="1"/>
    <col min="5642" max="5642" width="18.85546875" style="86" customWidth="1"/>
    <col min="5643" max="5646" width="5.85546875" style="86" customWidth="1"/>
    <col min="5647" max="5647" width="7.7109375" style="86" customWidth="1"/>
    <col min="5648" max="5648" width="1.42578125" style="86" customWidth="1"/>
    <col min="5649" max="5652" width="6.140625" style="86" customWidth="1"/>
    <col min="5653" max="5653" width="7.85546875" style="86" customWidth="1"/>
    <col min="5654" max="5654" width="89.7109375" style="86" customWidth="1"/>
    <col min="5655" max="5656" width="25.5703125" style="86" customWidth="1"/>
    <col min="5657" max="5888" width="11.42578125" style="86"/>
    <col min="5889" max="5889" width="17.85546875" style="86" customWidth="1"/>
    <col min="5890" max="5890" width="18.85546875" style="86" customWidth="1"/>
    <col min="5891" max="5891" width="5.42578125" style="86" customWidth="1"/>
    <col min="5892" max="5892" width="25.85546875" style="86" customWidth="1"/>
    <col min="5893" max="5893" width="15.5703125" style="86" customWidth="1"/>
    <col min="5894" max="5894" width="17.28515625" style="86" customWidth="1"/>
    <col min="5895" max="5895" width="28.5703125" style="86" customWidth="1"/>
    <col min="5896" max="5896" width="16.140625" style="86" customWidth="1"/>
    <col min="5897" max="5897" width="10.85546875" style="86" customWidth="1"/>
    <col min="5898" max="5898" width="18.85546875" style="86" customWidth="1"/>
    <col min="5899" max="5902" width="5.85546875" style="86" customWidth="1"/>
    <col min="5903" max="5903" width="7.7109375" style="86" customWidth="1"/>
    <col min="5904" max="5904" width="1.42578125" style="86" customWidth="1"/>
    <col min="5905" max="5908" width="6.140625" style="86" customWidth="1"/>
    <col min="5909" max="5909" width="7.85546875" style="86" customWidth="1"/>
    <col min="5910" max="5910" width="89.7109375" style="86" customWidth="1"/>
    <col min="5911" max="5912" width="25.5703125" style="86" customWidth="1"/>
    <col min="5913" max="6144" width="11.42578125" style="86"/>
    <col min="6145" max="6145" width="17.85546875" style="86" customWidth="1"/>
    <col min="6146" max="6146" width="18.85546875" style="86" customWidth="1"/>
    <col min="6147" max="6147" width="5.42578125" style="86" customWidth="1"/>
    <col min="6148" max="6148" width="25.85546875" style="86" customWidth="1"/>
    <col min="6149" max="6149" width="15.5703125" style="86" customWidth="1"/>
    <col min="6150" max="6150" width="17.28515625" style="86" customWidth="1"/>
    <col min="6151" max="6151" width="28.5703125" style="86" customWidth="1"/>
    <col min="6152" max="6152" width="16.140625" style="86" customWidth="1"/>
    <col min="6153" max="6153" width="10.85546875" style="86" customWidth="1"/>
    <col min="6154" max="6154" width="18.85546875" style="86" customWidth="1"/>
    <col min="6155" max="6158" width="5.85546875" style="86" customWidth="1"/>
    <col min="6159" max="6159" width="7.7109375" style="86" customWidth="1"/>
    <col min="6160" max="6160" width="1.42578125" style="86" customWidth="1"/>
    <col min="6161" max="6164" width="6.140625" style="86" customWidth="1"/>
    <col min="6165" max="6165" width="7.85546875" style="86" customWidth="1"/>
    <col min="6166" max="6166" width="89.7109375" style="86" customWidth="1"/>
    <col min="6167" max="6168" width="25.5703125" style="86" customWidth="1"/>
    <col min="6169" max="6400" width="11.42578125" style="86"/>
    <col min="6401" max="6401" width="17.85546875" style="86" customWidth="1"/>
    <col min="6402" max="6402" width="18.85546875" style="86" customWidth="1"/>
    <col min="6403" max="6403" width="5.42578125" style="86" customWidth="1"/>
    <col min="6404" max="6404" width="25.85546875" style="86" customWidth="1"/>
    <col min="6405" max="6405" width="15.5703125" style="86" customWidth="1"/>
    <col min="6406" max="6406" width="17.28515625" style="86" customWidth="1"/>
    <col min="6407" max="6407" width="28.5703125" style="86" customWidth="1"/>
    <col min="6408" max="6408" width="16.140625" style="86" customWidth="1"/>
    <col min="6409" max="6409" width="10.85546875" style="86" customWidth="1"/>
    <col min="6410" max="6410" width="18.85546875" style="86" customWidth="1"/>
    <col min="6411" max="6414" width="5.85546875" style="86" customWidth="1"/>
    <col min="6415" max="6415" width="7.7109375" style="86" customWidth="1"/>
    <col min="6416" max="6416" width="1.42578125" style="86" customWidth="1"/>
    <col min="6417" max="6420" width="6.140625" style="86" customWidth="1"/>
    <col min="6421" max="6421" width="7.85546875" style="86" customWidth="1"/>
    <col min="6422" max="6422" width="89.7109375" style="86" customWidth="1"/>
    <col min="6423" max="6424" width="25.5703125" style="86" customWidth="1"/>
    <col min="6425" max="6656" width="11.42578125" style="86"/>
    <col min="6657" max="6657" width="17.85546875" style="86" customWidth="1"/>
    <col min="6658" max="6658" width="18.85546875" style="86" customWidth="1"/>
    <col min="6659" max="6659" width="5.42578125" style="86" customWidth="1"/>
    <col min="6660" max="6660" width="25.85546875" style="86" customWidth="1"/>
    <col min="6661" max="6661" width="15.5703125" style="86" customWidth="1"/>
    <col min="6662" max="6662" width="17.28515625" style="86" customWidth="1"/>
    <col min="6663" max="6663" width="28.5703125" style="86" customWidth="1"/>
    <col min="6664" max="6664" width="16.140625" style="86" customWidth="1"/>
    <col min="6665" max="6665" width="10.85546875" style="86" customWidth="1"/>
    <col min="6666" max="6666" width="18.85546875" style="86" customWidth="1"/>
    <col min="6667" max="6670" width="5.85546875" style="86" customWidth="1"/>
    <col min="6671" max="6671" width="7.7109375" style="86" customWidth="1"/>
    <col min="6672" max="6672" width="1.42578125" style="86" customWidth="1"/>
    <col min="6673" max="6676" width="6.140625" style="86" customWidth="1"/>
    <col min="6677" max="6677" width="7.85546875" style="86" customWidth="1"/>
    <col min="6678" max="6678" width="89.7109375" style="86" customWidth="1"/>
    <col min="6679" max="6680" width="25.5703125" style="86" customWidth="1"/>
    <col min="6681" max="6912" width="11.42578125" style="86"/>
    <col min="6913" max="6913" width="17.85546875" style="86" customWidth="1"/>
    <col min="6914" max="6914" width="18.85546875" style="86" customWidth="1"/>
    <col min="6915" max="6915" width="5.42578125" style="86" customWidth="1"/>
    <col min="6916" max="6916" width="25.85546875" style="86" customWidth="1"/>
    <col min="6917" max="6917" width="15.5703125" style="86" customWidth="1"/>
    <col min="6918" max="6918" width="17.28515625" style="86" customWidth="1"/>
    <col min="6919" max="6919" width="28.5703125" style="86" customWidth="1"/>
    <col min="6920" max="6920" width="16.140625" style="86" customWidth="1"/>
    <col min="6921" max="6921" width="10.85546875" style="86" customWidth="1"/>
    <col min="6922" max="6922" width="18.85546875" style="86" customWidth="1"/>
    <col min="6923" max="6926" width="5.85546875" style="86" customWidth="1"/>
    <col min="6927" max="6927" width="7.7109375" style="86" customWidth="1"/>
    <col min="6928" max="6928" width="1.42578125" style="86" customWidth="1"/>
    <col min="6929" max="6932" width="6.140625" style="86" customWidth="1"/>
    <col min="6933" max="6933" width="7.85546875" style="86" customWidth="1"/>
    <col min="6934" max="6934" width="89.7109375" style="86" customWidth="1"/>
    <col min="6935" max="6936" width="25.5703125" style="86" customWidth="1"/>
    <col min="6937" max="7168" width="11.42578125" style="86"/>
    <col min="7169" max="7169" width="17.85546875" style="86" customWidth="1"/>
    <col min="7170" max="7170" width="18.85546875" style="86" customWidth="1"/>
    <col min="7171" max="7171" width="5.42578125" style="86" customWidth="1"/>
    <col min="7172" max="7172" width="25.85546875" style="86" customWidth="1"/>
    <col min="7173" max="7173" width="15.5703125" style="86" customWidth="1"/>
    <col min="7174" max="7174" width="17.28515625" style="86" customWidth="1"/>
    <col min="7175" max="7175" width="28.5703125" style="86" customWidth="1"/>
    <col min="7176" max="7176" width="16.140625" style="86" customWidth="1"/>
    <col min="7177" max="7177" width="10.85546875" style="86" customWidth="1"/>
    <col min="7178" max="7178" width="18.85546875" style="86" customWidth="1"/>
    <col min="7179" max="7182" width="5.85546875" style="86" customWidth="1"/>
    <col min="7183" max="7183" width="7.7109375" style="86" customWidth="1"/>
    <col min="7184" max="7184" width="1.42578125" style="86" customWidth="1"/>
    <col min="7185" max="7188" width="6.140625" style="86" customWidth="1"/>
    <col min="7189" max="7189" width="7.85546875" style="86" customWidth="1"/>
    <col min="7190" max="7190" width="89.7109375" style="86" customWidth="1"/>
    <col min="7191" max="7192" width="25.5703125" style="86" customWidth="1"/>
    <col min="7193" max="7424" width="11.42578125" style="86"/>
    <col min="7425" max="7425" width="17.85546875" style="86" customWidth="1"/>
    <col min="7426" max="7426" width="18.85546875" style="86" customWidth="1"/>
    <col min="7427" max="7427" width="5.42578125" style="86" customWidth="1"/>
    <col min="7428" max="7428" width="25.85546875" style="86" customWidth="1"/>
    <col min="7429" max="7429" width="15.5703125" style="86" customWidth="1"/>
    <col min="7430" max="7430" width="17.28515625" style="86" customWidth="1"/>
    <col min="7431" max="7431" width="28.5703125" style="86" customWidth="1"/>
    <col min="7432" max="7432" width="16.140625" style="86" customWidth="1"/>
    <col min="7433" max="7433" width="10.85546875" style="86" customWidth="1"/>
    <col min="7434" max="7434" width="18.85546875" style="86" customWidth="1"/>
    <col min="7435" max="7438" width="5.85546875" style="86" customWidth="1"/>
    <col min="7439" max="7439" width="7.7109375" style="86" customWidth="1"/>
    <col min="7440" max="7440" width="1.42578125" style="86" customWidth="1"/>
    <col min="7441" max="7444" width="6.140625" style="86" customWidth="1"/>
    <col min="7445" max="7445" width="7.85546875" style="86" customWidth="1"/>
    <col min="7446" max="7446" width="89.7109375" style="86" customWidth="1"/>
    <col min="7447" max="7448" width="25.5703125" style="86" customWidth="1"/>
    <col min="7449" max="7680" width="11.42578125" style="86"/>
    <col min="7681" max="7681" width="17.85546875" style="86" customWidth="1"/>
    <col min="7682" max="7682" width="18.85546875" style="86" customWidth="1"/>
    <col min="7683" max="7683" width="5.42578125" style="86" customWidth="1"/>
    <col min="7684" max="7684" width="25.85546875" style="86" customWidth="1"/>
    <col min="7685" max="7685" width="15.5703125" style="86" customWidth="1"/>
    <col min="7686" max="7686" width="17.28515625" style="86" customWidth="1"/>
    <col min="7687" max="7687" width="28.5703125" style="86" customWidth="1"/>
    <col min="7688" max="7688" width="16.140625" style="86" customWidth="1"/>
    <col min="7689" max="7689" width="10.85546875" style="86" customWidth="1"/>
    <col min="7690" max="7690" width="18.85546875" style="86" customWidth="1"/>
    <col min="7691" max="7694" width="5.85546875" style="86" customWidth="1"/>
    <col min="7695" max="7695" width="7.7109375" style="86" customWidth="1"/>
    <col min="7696" max="7696" width="1.42578125" style="86" customWidth="1"/>
    <col min="7697" max="7700" width="6.140625" style="86" customWidth="1"/>
    <col min="7701" max="7701" width="7.85546875" style="86" customWidth="1"/>
    <col min="7702" max="7702" width="89.7109375" style="86" customWidth="1"/>
    <col min="7703" max="7704" width="25.5703125" style="86" customWidth="1"/>
    <col min="7705" max="7936" width="11.42578125" style="86"/>
    <col min="7937" max="7937" width="17.85546875" style="86" customWidth="1"/>
    <col min="7938" max="7938" width="18.85546875" style="86" customWidth="1"/>
    <col min="7939" max="7939" width="5.42578125" style="86" customWidth="1"/>
    <col min="7940" max="7940" width="25.85546875" style="86" customWidth="1"/>
    <col min="7941" max="7941" width="15.5703125" style="86" customWidth="1"/>
    <col min="7942" max="7942" width="17.28515625" style="86" customWidth="1"/>
    <col min="7943" max="7943" width="28.5703125" style="86" customWidth="1"/>
    <col min="7944" max="7944" width="16.140625" style="86" customWidth="1"/>
    <col min="7945" max="7945" width="10.85546875" style="86" customWidth="1"/>
    <col min="7946" max="7946" width="18.85546875" style="86" customWidth="1"/>
    <col min="7947" max="7950" width="5.85546875" style="86" customWidth="1"/>
    <col min="7951" max="7951" width="7.7109375" style="86" customWidth="1"/>
    <col min="7952" max="7952" width="1.42578125" style="86" customWidth="1"/>
    <col min="7953" max="7956" width="6.140625" style="86" customWidth="1"/>
    <col min="7957" max="7957" width="7.85546875" style="86" customWidth="1"/>
    <col min="7958" max="7958" width="89.7109375" style="86" customWidth="1"/>
    <col min="7959" max="7960" width="25.5703125" style="86" customWidth="1"/>
    <col min="7961" max="8192" width="11.42578125" style="86"/>
    <col min="8193" max="8193" width="17.85546875" style="86" customWidth="1"/>
    <col min="8194" max="8194" width="18.85546875" style="86" customWidth="1"/>
    <col min="8195" max="8195" width="5.42578125" style="86" customWidth="1"/>
    <col min="8196" max="8196" width="25.85546875" style="86" customWidth="1"/>
    <col min="8197" max="8197" width="15.5703125" style="86" customWidth="1"/>
    <col min="8198" max="8198" width="17.28515625" style="86" customWidth="1"/>
    <col min="8199" max="8199" width="28.5703125" style="86" customWidth="1"/>
    <col min="8200" max="8200" width="16.140625" style="86" customWidth="1"/>
    <col min="8201" max="8201" width="10.85546875" style="86" customWidth="1"/>
    <col min="8202" max="8202" width="18.85546875" style="86" customWidth="1"/>
    <col min="8203" max="8206" width="5.85546875" style="86" customWidth="1"/>
    <col min="8207" max="8207" width="7.7109375" style="86" customWidth="1"/>
    <col min="8208" max="8208" width="1.42578125" style="86" customWidth="1"/>
    <col min="8209" max="8212" width="6.140625" style="86" customWidth="1"/>
    <col min="8213" max="8213" width="7.85546875" style="86" customWidth="1"/>
    <col min="8214" max="8214" width="89.7109375" style="86" customWidth="1"/>
    <col min="8215" max="8216" width="25.5703125" style="86" customWidth="1"/>
    <col min="8217" max="8448" width="11.42578125" style="86"/>
    <col min="8449" max="8449" width="17.85546875" style="86" customWidth="1"/>
    <col min="8450" max="8450" width="18.85546875" style="86" customWidth="1"/>
    <col min="8451" max="8451" width="5.42578125" style="86" customWidth="1"/>
    <col min="8452" max="8452" width="25.85546875" style="86" customWidth="1"/>
    <col min="8453" max="8453" width="15.5703125" style="86" customWidth="1"/>
    <col min="8454" max="8454" width="17.28515625" style="86" customWidth="1"/>
    <col min="8455" max="8455" width="28.5703125" style="86" customWidth="1"/>
    <col min="8456" max="8456" width="16.140625" style="86" customWidth="1"/>
    <col min="8457" max="8457" width="10.85546875" style="86" customWidth="1"/>
    <col min="8458" max="8458" width="18.85546875" style="86" customWidth="1"/>
    <col min="8459" max="8462" width="5.85546875" style="86" customWidth="1"/>
    <col min="8463" max="8463" width="7.7109375" style="86" customWidth="1"/>
    <col min="8464" max="8464" width="1.42578125" style="86" customWidth="1"/>
    <col min="8465" max="8468" width="6.140625" style="86" customWidth="1"/>
    <col min="8469" max="8469" width="7.85546875" style="86" customWidth="1"/>
    <col min="8470" max="8470" width="89.7109375" style="86" customWidth="1"/>
    <col min="8471" max="8472" width="25.5703125" style="86" customWidth="1"/>
    <col min="8473" max="8704" width="11.42578125" style="86"/>
    <col min="8705" max="8705" width="17.85546875" style="86" customWidth="1"/>
    <col min="8706" max="8706" width="18.85546875" style="86" customWidth="1"/>
    <col min="8707" max="8707" width="5.42578125" style="86" customWidth="1"/>
    <col min="8708" max="8708" width="25.85546875" style="86" customWidth="1"/>
    <col min="8709" max="8709" width="15.5703125" style="86" customWidth="1"/>
    <col min="8710" max="8710" width="17.28515625" style="86" customWidth="1"/>
    <col min="8711" max="8711" width="28.5703125" style="86" customWidth="1"/>
    <col min="8712" max="8712" width="16.140625" style="86" customWidth="1"/>
    <col min="8713" max="8713" width="10.85546875" style="86" customWidth="1"/>
    <col min="8714" max="8714" width="18.85546875" style="86" customWidth="1"/>
    <col min="8715" max="8718" width="5.85546875" style="86" customWidth="1"/>
    <col min="8719" max="8719" width="7.7109375" style="86" customWidth="1"/>
    <col min="8720" max="8720" width="1.42578125" style="86" customWidth="1"/>
    <col min="8721" max="8724" width="6.140625" style="86" customWidth="1"/>
    <col min="8725" max="8725" width="7.85546875" style="86" customWidth="1"/>
    <col min="8726" max="8726" width="89.7109375" style="86" customWidth="1"/>
    <col min="8727" max="8728" width="25.5703125" style="86" customWidth="1"/>
    <col min="8729" max="8960" width="11.42578125" style="86"/>
    <col min="8961" max="8961" width="17.85546875" style="86" customWidth="1"/>
    <col min="8962" max="8962" width="18.85546875" style="86" customWidth="1"/>
    <col min="8963" max="8963" width="5.42578125" style="86" customWidth="1"/>
    <col min="8964" max="8964" width="25.85546875" style="86" customWidth="1"/>
    <col min="8965" max="8965" width="15.5703125" style="86" customWidth="1"/>
    <col min="8966" max="8966" width="17.28515625" style="86" customWidth="1"/>
    <col min="8967" max="8967" width="28.5703125" style="86" customWidth="1"/>
    <col min="8968" max="8968" width="16.140625" style="86" customWidth="1"/>
    <col min="8969" max="8969" width="10.85546875" style="86" customWidth="1"/>
    <col min="8970" max="8970" width="18.85546875" style="86" customWidth="1"/>
    <col min="8971" max="8974" width="5.85546875" style="86" customWidth="1"/>
    <col min="8975" max="8975" width="7.7109375" style="86" customWidth="1"/>
    <col min="8976" max="8976" width="1.42578125" style="86" customWidth="1"/>
    <col min="8977" max="8980" width="6.140625" style="86" customWidth="1"/>
    <col min="8981" max="8981" width="7.85546875" style="86" customWidth="1"/>
    <col min="8982" max="8982" width="89.7109375" style="86" customWidth="1"/>
    <col min="8983" max="8984" width="25.5703125" style="86" customWidth="1"/>
    <col min="8985" max="9216" width="11.42578125" style="86"/>
    <col min="9217" max="9217" width="17.85546875" style="86" customWidth="1"/>
    <col min="9218" max="9218" width="18.85546875" style="86" customWidth="1"/>
    <col min="9219" max="9219" width="5.42578125" style="86" customWidth="1"/>
    <col min="9220" max="9220" width="25.85546875" style="86" customWidth="1"/>
    <col min="9221" max="9221" width="15.5703125" style="86" customWidth="1"/>
    <col min="9222" max="9222" width="17.28515625" style="86" customWidth="1"/>
    <col min="9223" max="9223" width="28.5703125" style="86" customWidth="1"/>
    <col min="9224" max="9224" width="16.140625" style="86" customWidth="1"/>
    <col min="9225" max="9225" width="10.85546875" style="86" customWidth="1"/>
    <col min="9226" max="9226" width="18.85546875" style="86" customWidth="1"/>
    <col min="9227" max="9230" width="5.85546875" style="86" customWidth="1"/>
    <col min="9231" max="9231" width="7.7109375" style="86" customWidth="1"/>
    <col min="9232" max="9232" width="1.42578125" style="86" customWidth="1"/>
    <col min="9233" max="9236" width="6.140625" style="86" customWidth="1"/>
    <col min="9237" max="9237" width="7.85546875" style="86" customWidth="1"/>
    <col min="9238" max="9238" width="89.7109375" style="86" customWidth="1"/>
    <col min="9239" max="9240" width="25.5703125" style="86" customWidth="1"/>
    <col min="9241" max="9472" width="11.42578125" style="86"/>
    <col min="9473" max="9473" width="17.85546875" style="86" customWidth="1"/>
    <col min="9474" max="9474" width="18.85546875" style="86" customWidth="1"/>
    <col min="9475" max="9475" width="5.42578125" style="86" customWidth="1"/>
    <col min="9476" max="9476" width="25.85546875" style="86" customWidth="1"/>
    <col min="9477" max="9477" width="15.5703125" style="86" customWidth="1"/>
    <col min="9478" max="9478" width="17.28515625" style="86" customWidth="1"/>
    <col min="9479" max="9479" width="28.5703125" style="86" customWidth="1"/>
    <col min="9480" max="9480" width="16.140625" style="86" customWidth="1"/>
    <col min="9481" max="9481" width="10.85546875" style="86" customWidth="1"/>
    <col min="9482" max="9482" width="18.85546875" style="86" customWidth="1"/>
    <col min="9483" max="9486" width="5.85546875" style="86" customWidth="1"/>
    <col min="9487" max="9487" width="7.7109375" style="86" customWidth="1"/>
    <col min="9488" max="9488" width="1.42578125" style="86" customWidth="1"/>
    <col min="9489" max="9492" width="6.140625" style="86" customWidth="1"/>
    <col min="9493" max="9493" width="7.85546875" style="86" customWidth="1"/>
    <col min="9494" max="9494" width="89.7109375" style="86" customWidth="1"/>
    <col min="9495" max="9496" width="25.5703125" style="86" customWidth="1"/>
    <col min="9497" max="9728" width="11.42578125" style="86"/>
    <col min="9729" max="9729" width="17.85546875" style="86" customWidth="1"/>
    <col min="9730" max="9730" width="18.85546875" style="86" customWidth="1"/>
    <col min="9731" max="9731" width="5.42578125" style="86" customWidth="1"/>
    <col min="9732" max="9732" width="25.85546875" style="86" customWidth="1"/>
    <col min="9733" max="9733" width="15.5703125" style="86" customWidth="1"/>
    <col min="9734" max="9734" width="17.28515625" style="86" customWidth="1"/>
    <col min="9735" max="9735" width="28.5703125" style="86" customWidth="1"/>
    <col min="9736" max="9736" width="16.140625" style="86" customWidth="1"/>
    <col min="9737" max="9737" width="10.85546875" style="86" customWidth="1"/>
    <col min="9738" max="9738" width="18.85546875" style="86" customWidth="1"/>
    <col min="9739" max="9742" width="5.85546875" style="86" customWidth="1"/>
    <col min="9743" max="9743" width="7.7109375" style="86" customWidth="1"/>
    <col min="9744" max="9744" width="1.42578125" style="86" customWidth="1"/>
    <col min="9745" max="9748" width="6.140625" style="86" customWidth="1"/>
    <col min="9749" max="9749" width="7.85546875" style="86" customWidth="1"/>
    <col min="9750" max="9750" width="89.7109375" style="86" customWidth="1"/>
    <col min="9751" max="9752" width="25.5703125" style="86" customWidth="1"/>
    <col min="9753" max="9984" width="11.42578125" style="86"/>
    <col min="9985" max="9985" width="17.85546875" style="86" customWidth="1"/>
    <col min="9986" max="9986" width="18.85546875" style="86" customWidth="1"/>
    <col min="9987" max="9987" width="5.42578125" style="86" customWidth="1"/>
    <col min="9988" max="9988" width="25.85546875" style="86" customWidth="1"/>
    <col min="9989" max="9989" width="15.5703125" style="86" customWidth="1"/>
    <col min="9990" max="9990" width="17.28515625" style="86" customWidth="1"/>
    <col min="9991" max="9991" width="28.5703125" style="86" customWidth="1"/>
    <col min="9992" max="9992" width="16.140625" style="86" customWidth="1"/>
    <col min="9993" max="9993" width="10.85546875" style="86" customWidth="1"/>
    <col min="9994" max="9994" width="18.85546875" style="86" customWidth="1"/>
    <col min="9995" max="9998" width="5.85546875" style="86" customWidth="1"/>
    <col min="9999" max="9999" width="7.7109375" style="86" customWidth="1"/>
    <col min="10000" max="10000" width="1.42578125" style="86" customWidth="1"/>
    <col min="10001" max="10004" width="6.140625" style="86" customWidth="1"/>
    <col min="10005" max="10005" width="7.85546875" style="86" customWidth="1"/>
    <col min="10006" max="10006" width="89.7109375" style="86" customWidth="1"/>
    <col min="10007" max="10008" width="25.5703125" style="86" customWidth="1"/>
    <col min="10009" max="10240" width="11.42578125" style="86"/>
    <col min="10241" max="10241" width="17.85546875" style="86" customWidth="1"/>
    <col min="10242" max="10242" width="18.85546875" style="86" customWidth="1"/>
    <col min="10243" max="10243" width="5.42578125" style="86" customWidth="1"/>
    <col min="10244" max="10244" width="25.85546875" style="86" customWidth="1"/>
    <col min="10245" max="10245" width="15.5703125" style="86" customWidth="1"/>
    <col min="10246" max="10246" width="17.28515625" style="86" customWidth="1"/>
    <col min="10247" max="10247" width="28.5703125" style="86" customWidth="1"/>
    <col min="10248" max="10248" width="16.140625" style="86" customWidth="1"/>
    <col min="10249" max="10249" width="10.85546875" style="86" customWidth="1"/>
    <col min="10250" max="10250" width="18.85546875" style="86" customWidth="1"/>
    <col min="10251" max="10254" width="5.85546875" style="86" customWidth="1"/>
    <col min="10255" max="10255" width="7.7109375" style="86" customWidth="1"/>
    <col min="10256" max="10256" width="1.42578125" style="86" customWidth="1"/>
    <col min="10257" max="10260" width="6.140625" style="86" customWidth="1"/>
    <col min="10261" max="10261" width="7.85546875" style="86" customWidth="1"/>
    <col min="10262" max="10262" width="89.7109375" style="86" customWidth="1"/>
    <col min="10263" max="10264" width="25.5703125" style="86" customWidth="1"/>
    <col min="10265" max="10496" width="11.42578125" style="86"/>
    <col min="10497" max="10497" width="17.85546875" style="86" customWidth="1"/>
    <col min="10498" max="10498" width="18.85546875" style="86" customWidth="1"/>
    <col min="10499" max="10499" width="5.42578125" style="86" customWidth="1"/>
    <col min="10500" max="10500" width="25.85546875" style="86" customWidth="1"/>
    <col min="10501" max="10501" width="15.5703125" style="86" customWidth="1"/>
    <col min="10502" max="10502" width="17.28515625" style="86" customWidth="1"/>
    <col min="10503" max="10503" width="28.5703125" style="86" customWidth="1"/>
    <col min="10504" max="10504" width="16.140625" style="86" customWidth="1"/>
    <col min="10505" max="10505" width="10.85546875" style="86" customWidth="1"/>
    <col min="10506" max="10506" width="18.85546875" style="86" customWidth="1"/>
    <col min="10507" max="10510" width="5.85546875" style="86" customWidth="1"/>
    <col min="10511" max="10511" width="7.7109375" style="86" customWidth="1"/>
    <col min="10512" max="10512" width="1.42578125" style="86" customWidth="1"/>
    <col min="10513" max="10516" width="6.140625" style="86" customWidth="1"/>
    <col min="10517" max="10517" width="7.85546875" style="86" customWidth="1"/>
    <col min="10518" max="10518" width="89.7109375" style="86" customWidth="1"/>
    <col min="10519" max="10520" width="25.5703125" style="86" customWidth="1"/>
    <col min="10521" max="10752" width="11.42578125" style="86"/>
    <col min="10753" max="10753" width="17.85546875" style="86" customWidth="1"/>
    <col min="10754" max="10754" width="18.85546875" style="86" customWidth="1"/>
    <col min="10755" max="10755" width="5.42578125" style="86" customWidth="1"/>
    <col min="10756" max="10756" width="25.85546875" style="86" customWidth="1"/>
    <col min="10757" max="10757" width="15.5703125" style="86" customWidth="1"/>
    <col min="10758" max="10758" width="17.28515625" style="86" customWidth="1"/>
    <col min="10759" max="10759" width="28.5703125" style="86" customWidth="1"/>
    <col min="10760" max="10760" width="16.140625" style="86" customWidth="1"/>
    <col min="10761" max="10761" width="10.85546875" style="86" customWidth="1"/>
    <col min="10762" max="10762" width="18.85546875" style="86" customWidth="1"/>
    <col min="10763" max="10766" width="5.85546875" style="86" customWidth="1"/>
    <col min="10767" max="10767" width="7.7109375" style="86" customWidth="1"/>
    <col min="10768" max="10768" width="1.42578125" style="86" customWidth="1"/>
    <col min="10769" max="10772" width="6.140625" style="86" customWidth="1"/>
    <col min="10773" max="10773" width="7.85546875" style="86" customWidth="1"/>
    <col min="10774" max="10774" width="89.7109375" style="86" customWidth="1"/>
    <col min="10775" max="10776" width="25.5703125" style="86" customWidth="1"/>
    <col min="10777" max="11008" width="11.42578125" style="86"/>
    <col min="11009" max="11009" width="17.85546875" style="86" customWidth="1"/>
    <col min="11010" max="11010" width="18.85546875" style="86" customWidth="1"/>
    <col min="11011" max="11011" width="5.42578125" style="86" customWidth="1"/>
    <col min="11012" max="11012" width="25.85546875" style="86" customWidth="1"/>
    <col min="11013" max="11013" width="15.5703125" style="86" customWidth="1"/>
    <col min="11014" max="11014" width="17.28515625" style="86" customWidth="1"/>
    <col min="11015" max="11015" width="28.5703125" style="86" customWidth="1"/>
    <col min="11016" max="11016" width="16.140625" style="86" customWidth="1"/>
    <col min="11017" max="11017" width="10.85546875" style="86" customWidth="1"/>
    <col min="11018" max="11018" width="18.85546875" style="86" customWidth="1"/>
    <col min="11019" max="11022" width="5.85546875" style="86" customWidth="1"/>
    <col min="11023" max="11023" width="7.7109375" style="86" customWidth="1"/>
    <col min="11024" max="11024" width="1.42578125" style="86" customWidth="1"/>
    <col min="11025" max="11028" width="6.140625" style="86" customWidth="1"/>
    <col min="11029" max="11029" width="7.85546875" style="86" customWidth="1"/>
    <col min="11030" max="11030" width="89.7109375" style="86" customWidth="1"/>
    <col min="11031" max="11032" width="25.5703125" style="86" customWidth="1"/>
    <col min="11033" max="11264" width="11.42578125" style="86"/>
    <col min="11265" max="11265" width="17.85546875" style="86" customWidth="1"/>
    <col min="11266" max="11266" width="18.85546875" style="86" customWidth="1"/>
    <col min="11267" max="11267" width="5.42578125" style="86" customWidth="1"/>
    <col min="11268" max="11268" width="25.85546875" style="86" customWidth="1"/>
    <col min="11269" max="11269" width="15.5703125" style="86" customWidth="1"/>
    <col min="11270" max="11270" width="17.28515625" style="86" customWidth="1"/>
    <col min="11271" max="11271" width="28.5703125" style="86" customWidth="1"/>
    <col min="11272" max="11272" width="16.140625" style="86" customWidth="1"/>
    <col min="11273" max="11273" width="10.85546875" style="86" customWidth="1"/>
    <col min="11274" max="11274" width="18.85546875" style="86" customWidth="1"/>
    <col min="11275" max="11278" width="5.85546875" style="86" customWidth="1"/>
    <col min="11279" max="11279" width="7.7109375" style="86" customWidth="1"/>
    <col min="11280" max="11280" width="1.42578125" style="86" customWidth="1"/>
    <col min="11281" max="11284" width="6.140625" style="86" customWidth="1"/>
    <col min="11285" max="11285" width="7.85546875" style="86" customWidth="1"/>
    <col min="11286" max="11286" width="89.7109375" style="86" customWidth="1"/>
    <col min="11287" max="11288" width="25.5703125" style="86" customWidth="1"/>
    <col min="11289" max="11520" width="11.42578125" style="86"/>
    <col min="11521" max="11521" width="17.85546875" style="86" customWidth="1"/>
    <col min="11522" max="11522" width="18.85546875" style="86" customWidth="1"/>
    <col min="11523" max="11523" width="5.42578125" style="86" customWidth="1"/>
    <col min="11524" max="11524" width="25.85546875" style="86" customWidth="1"/>
    <col min="11525" max="11525" width="15.5703125" style="86" customWidth="1"/>
    <col min="11526" max="11526" width="17.28515625" style="86" customWidth="1"/>
    <col min="11527" max="11527" width="28.5703125" style="86" customWidth="1"/>
    <col min="11528" max="11528" width="16.140625" style="86" customWidth="1"/>
    <col min="11529" max="11529" width="10.85546875" style="86" customWidth="1"/>
    <col min="11530" max="11530" width="18.85546875" style="86" customWidth="1"/>
    <col min="11531" max="11534" width="5.85546875" style="86" customWidth="1"/>
    <col min="11535" max="11535" width="7.7109375" style="86" customWidth="1"/>
    <col min="11536" max="11536" width="1.42578125" style="86" customWidth="1"/>
    <col min="11537" max="11540" width="6.140625" style="86" customWidth="1"/>
    <col min="11541" max="11541" width="7.85546875" style="86" customWidth="1"/>
    <col min="11542" max="11542" width="89.7109375" style="86" customWidth="1"/>
    <col min="11543" max="11544" width="25.5703125" style="86" customWidth="1"/>
    <col min="11545" max="11776" width="11.42578125" style="86"/>
    <col min="11777" max="11777" width="17.85546875" style="86" customWidth="1"/>
    <col min="11778" max="11778" width="18.85546875" style="86" customWidth="1"/>
    <col min="11779" max="11779" width="5.42578125" style="86" customWidth="1"/>
    <col min="11780" max="11780" width="25.85546875" style="86" customWidth="1"/>
    <col min="11781" max="11781" width="15.5703125" style="86" customWidth="1"/>
    <col min="11782" max="11782" width="17.28515625" style="86" customWidth="1"/>
    <col min="11783" max="11783" width="28.5703125" style="86" customWidth="1"/>
    <col min="11784" max="11784" width="16.140625" style="86" customWidth="1"/>
    <col min="11785" max="11785" width="10.85546875" style="86" customWidth="1"/>
    <col min="11786" max="11786" width="18.85546875" style="86" customWidth="1"/>
    <col min="11787" max="11790" width="5.85546875" style="86" customWidth="1"/>
    <col min="11791" max="11791" width="7.7109375" style="86" customWidth="1"/>
    <col min="11792" max="11792" width="1.42578125" style="86" customWidth="1"/>
    <col min="11793" max="11796" width="6.140625" style="86" customWidth="1"/>
    <col min="11797" max="11797" width="7.85546875" style="86" customWidth="1"/>
    <col min="11798" max="11798" width="89.7109375" style="86" customWidth="1"/>
    <col min="11799" max="11800" width="25.5703125" style="86" customWidth="1"/>
    <col min="11801" max="12032" width="11.42578125" style="86"/>
    <col min="12033" max="12033" width="17.85546875" style="86" customWidth="1"/>
    <col min="12034" max="12034" width="18.85546875" style="86" customWidth="1"/>
    <col min="12035" max="12035" width="5.42578125" style="86" customWidth="1"/>
    <col min="12036" max="12036" width="25.85546875" style="86" customWidth="1"/>
    <col min="12037" max="12037" width="15.5703125" style="86" customWidth="1"/>
    <col min="12038" max="12038" width="17.28515625" style="86" customWidth="1"/>
    <col min="12039" max="12039" width="28.5703125" style="86" customWidth="1"/>
    <col min="12040" max="12040" width="16.140625" style="86" customWidth="1"/>
    <col min="12041" max="12041" width="10.85546875" style="86" customWidth="1"/>
    <col min="12042" max="12042" width="18.85546875" style="86" customWidth="1"/>
    <col min="12043" max="12046" width="5.85546875" style="86" customWidth="1"/>
    <col min="12047" max="12047" width="7.7109375" style="86" customWidth="1"/>
    <col min="12048" max="12048" width="1.42578125" style="86" customWidth="1"/>
    <col min="12049" max="12052" width="6.140625" style="86" customWidth="1"/>
    <col min="12053" max="12053" width="7.85546875" style="86" customWidth="1"/>
    <col min="12054" max="12054" width="89.7109375" style="86" customWidth="1"/>
    <col min="12055" max="12056" width="25.5703125" style="86" customWidth="1"/>
    <col min="12057" max="12288" width="11.42578125" style="86"/>
    <col min="12289" max="12289" width="17.85546875" style="86" customWidth="1"/>
    <col min="12290" max="12290" width="18.85546875" style="86" customWidth="1"/>
    <col min="12291" max="12291" width="5.42578125" style="86" customWidth="1"/>
    <col min="12292" max="12292" width="25.85546875" style="86" customWidth="1"/>
    <col min="12293" max="12293" width="15.5703125" style="86" customWidth="1"/>
    <col min="12294" max="12294" width="17.28515625" style="86" customWidth="1"/>
    <col min="12295" max="12295" width="28.5703125" style="86" customWidth="1"/>
    <col min="12296" max="12296" width="16.140625" style="86" customWidth="1"/>
    <col min="12297" max="12297" width="10.85546875" style="86" customWidth="1"/>
    <col min="12298" max="12298" width="18.85546875" style="86" customWidth="1"/>
    <col min="12299" max="12302" width="5.85546875" style="86" customWidth="1"/>
    <col min="12303" max="12303" width="7.7109375" style="86" customWidth="1"/>
    <col min="12304" max="12304" width="1.42578125" style="86" customWidth="1"/>
    <col min="12305" max="12308" width="6.140625" style="86" customWidth="1"/>
    <col min="12309" max="12309" width="7.85546875" style="86" customWidth="1"/>
    <col min="12310" max="12310" width="89.7109375" style="86" customWidth="1"/>
    <col min="12311" max="12312" width="25.5703125" style="86" customWidth="1"/>
    <col min="12313" max="12544" width="11.42578125" style="86"/>
    <col min="12545" max="12545" width="17.85546875" style="86" customWidth="1"/>
    <col min="12546" max="12546" width="18.85546875" style="86" customWidth="1"/>
    <col min="12547" max="12547" width="5.42578125" style="86" customWidth="1"/>
    <col min="12548" max="12548" width="25.85546875" style="86" customWidth="1"/>
    <col min="12549" max="12549" width="15.5703125" style="86" customWidth="1"/>
    <col min="12550" max="12550" width="17.28515625" style="86" customWidth="1"/>
    <col min="12551" max="12551" width="28.5703125" style="86" customWidth="1"/>
    <col min="12552" max="12552" width="16.140625" style="86" customWidth="1"/>
    <col min="12553" max="12553" width="10.85546875" style="86" customWidth="1"/>
    <col min="12554" max="12554" width="18.85546875" style="86" customWidth="1"/>
    <col min="12555" max="12558" width="5.85546875" style="86" customWidth="1"/>
    <col min="12559" max="12559" width="7.7109375" style="86" customWidth="1"/>
    <col min="12560" max="12560" width="1.42578125" style="86" customWidth="1"/>
    <col min="12561" max="12564" width="6.140625" style="86" customWidth="1"/>
    <col min="12565" max="12565" width="7.85546875" style="86" customWidth="1"/>
    <col min="12566" max="12566" width="89.7109375" style="86" customWidth="1"/>
    <col min="12567" max="12568" width="25.5703125" style="86" customWidth="1"/>
    <col min="12569" max="12800" width="11.42578125" style="86"/>
    <col min="12801" max="12801" width="17.85546875" style="86" customWidth="1"/>
    <col min="12802" max="12802" width="18.85546875" style="86" customWidth="1"/>
    <col min="12803" max="12803" width="5.42578125" style="86" customWidth="1"/>
    <col min="12804" max="12804" width="25.85546875" style="86" customWidth="1"/>
    <col min="12805" max="12805" width="15.5703125" style="86" customWidth="1"/>
    <col min="12806" max="12806" width="17.28515625" style="86" customWidth="1"/>
    <col min="12807" max="12807" width="28.5703125" style="86" customWidth="1"/>
    <col min="12808" max="12808" width="16.140625" style="86" customWidth="1"/>
    <col min="12809" max="12809" width="10.85546875" style="86" customWidth="1"/>
    <col min="12810" max="12810" width="18.85546875" style="86" customWidth="1"/>
    <col min="12811" max="12814" width="5.85546875" style="86" customWidth="1"/>
    <col min="12815" max="12815" width="7.7109375" style="86" customWidth="1"/>
    <col min="12816" max="12816" width="1.42578125" style="86" customWidth="1"/>
    <col min="12817" max="12820" width="6.140625" style="86" customWidth="1"/>
    <col min="12821" max="12821" width="7.85546875" style="86" customWidth="1"/>
    <col min="12822" max="12822" width="89.7109375" style="86" customWidth="1"/>
    <col min="12823" max="12824" width="25.5703125" style="86" customWidth="1"/>
    <col min="12825" max="13056" width="11.42578125" style="86"/>
    <col min="13057" max="13057" width="17.85546875" style="86" customWidth="1"/>
    <col min="13058" max="13058" width="18.85546875" style="86" customWidth="1"/>
    <col min="13059" max="13059" width="5.42578125" style="86" customWidth="1"/>
    <col min="13060" max="13060" width="25.85546875" style="86" customWidth="1"/>
    <col min="13061" max="13061" width="15.5703125" style="86" customWidth="1"/>
    <col min="13062" max="13062" width="17.28515625" style="86" customWidth="1"/>
    <col min="13063" max="13063" width="28.5703125" style="86" customWidth="1"/>
    <col min="13064" max="13064" width="16.140625" style="86" customWidth="1"/>
    <col min="13065" max="13065" width="10.85546875" style="86" customWidth="1"/>
    <col min="13066" max="13066" width="18.85546875" style="86" customWidth="1"/>
    <col min="13067" max="13070" width="5.85546875" style="86" customWidth="1"/>
    <col min="13071" max="13071" width="7.7109375" style="86" customWidth="1"/>
    <col min="13072" max="13072" width="1.42578125" style="86" customWidth="1"/>
    <col min="13073" max="13076" width="6.140625" style="86" customWidth="1"/>
    <col min="13077" max="13077" width="7.85546875" style="86" customWidth="1"/>
    <col min="13078" max="13078" width="89.7109375" style="86" customWidth="1"/>
    <col min="13079" max="13080" width="25.5703125" style="86" customWidth="1"/>
    <col min="13081" max="13312" width="11.42578125" style="86"/>
    <col min="13313" max="13313" width="17.85546875" style="86" customWidth="1"/>
    <col min="13314" max="13314" width="18.85546875" style="86" customWidth="1"/>
    <col min="13315" max="13315" width="5.42578125" style="86" customWidth="1"/>
    <col min="13316" max="13316" width="25.85546875" style="86" customWidth="1"/>
    <col min="13317" max="13317" width="15.5703125" style="86" customWidth="1"/>
    <col min="13318" max="13318" width="17.28515625" style="86" customWidth="1"/>
    <col min="13319" max="13319" width="28.5703125" style="86" customWidth="1"/>
    <col min="13320" max="13320" width="16.140625" style="86" customWidth="1"/>
    <col min="13321" max="13321" width="10.85546875" style="86" customWidth="1"/>
    <col min="13322" max="13322" width="18.85546875" style="86" customWidth="1"/>
    <col min="13323" max="13326" width="5.85546875" style="86" customWidth="1"/>
    <col min="13327" max="13327" width="7.7109375" style="86" customWidth="1"/>
    <col min="13328" max="13328" width="1.42578125" style="86" customWidth="1"/>
    <col min="13329" max="13332" width="6.140625" style="86" customWidth="1"/>
    <col min="13333" max="13333" width="7.85546875" style="86" customWidth="1"/>
    <col min="13334" max="13334" width="89.7109375" style="86" customWidth="1"/>
    <col min="13335" max="13336" width="25.5703125" style="86" customWidth="1"/>
    <col min="13337" max="13568" width="11.42578125" style="86"/>
    <col min="13569" max="13569" width="17.85546875" style="86" customWidth="1"/>
    <col min="13570" max="13570" width="18.85546875" style="86" customWidth="1"/>
    <col min="13571" max="13571" width="5.42578125" style="86" customWidth="1"/>
    <col min="13572" max="13572" width="25.85546875" style="86" customWidth="1"/>
    <col min="13573" max="13573" width="15.5703125" style="86" customWidth="1"/>
    <col min="13574" max="13574" width="17.28515625" style="86" customWidth="1"/>
    <col min="13575" max="13575" width="28.5703125" style="86" customWidth="1"/>
    <col min="13576" max="13576" width="16.140625" style="86" customWidth="1"/>
    <col min="13577" max="13577" width="10.85546875" style="86" customWidth="1"/>
    <col min="13578" max="13578" width="18.85546875" style="86" customWidth="1"/>
    <col min="13579" max="13582" width="5.85546875" style="86" customWidth="1"/>
    <col min="13583" max="13583" width="7.7109375" style="86" customWidth="1"/>
    <col min="13584" max="13584" width="1.42578125" style="86" customWidth="1"/>
    <col min="13585" max="13588" width="6.140625" style="86" customWidth="1"/>
    <col min="13589" max="13589" width="7.85546875" style="86" customWidth="1"/>
    <col min="13590" max="13590" width="89.7109375" style="86" customWidth="1"/>
    <col min="13591" max="13592" width="25.5703125" style="86" customWidth="1"/>
    <col min="13593" max="13824" width="11.42578125" style="86"/>
    <col min="13825" max="13825" width="17.85546875" style="86" customWidth="1"/>
    <col min="13826" max="13826" width="18.85546875" style="86" customWidth="1"/>
    <col min="13827" max="13827" width="5.42578125" style="86" customWidth="1"/>
    <col min="13828" max="13828" width="25.85546875" style="86" customWidth="1"/>
    <col min="13829" max="13829" width="15.5703125" style="86" customWidth="1"/>
    <col min="13830" max="13830" width="17.28515625" style="86" customWidth="1"/>
    <col min="13831" max="13831" width="28.5703125" style="86" customWidth="1"/>
    <col min="13832" max="13832" width="16.140625" style="86" customWidth="1"/>
    <col min="13833" max="13833" width="10.85546875" style="86" customWidth="1"/>
    <col min="13834" max="13834" width="18.85546875" style="86" customWidth="1"/>
    <col min="13835" max="13838" width="5.85546875" style="86" customWidth="1"/>
    <col min="13839" max="13839" width="7.7109375" style="86" customWidth="1"/>
    <col min="13840" max="13840" width="1.42578125" style="86" customWidth="1"/>
    <col min="13841" max="13844" width="6.140625" style="86" customWidth="1"/>
    <col min="13845" max="13845" width="7.85546875" style="86" customWidth="1"/>
    <col min="13846" max="13846" width="89.7109375" style="86" customWidth="1"/>
    <col min="13847" max="13848" width="25.5703125" style="86" customWidth="1"/>
    <col min="13849" max="14080" width="11.42578125" style="86"/>
    <col min="14081" max="14081" width="17.85546875" style="86" customWidth="1"/>
    <col min="14082" max="14082" width="18.85546875" style="86" customWidth="1"/>
    <col min="14083" max="14083" width="5.42578125" style="86" customWidth="1"/>
    <col min="14084" max="14084" width="25.85546875" style="86" customWidth="1"/>
    <col min="14085" max="14085" width="15.5703125" style="86" customWidth="1"/>
    <col min="14086" max="14086" width="17.28515625" style="86" customWidth="1"/>
    <col min="14087" max="14087" width="28.5703125" style="86" customWidth="1"/>
    <col min="14088" max="14088" width="16.140625" style="86" customWidth="1"/>
    <col min="14089" max="14089" width="10.85546875" style="86" customWidth="1"/>
    <col min="14090" max="14090" width="18.85546875" style="86" customWidth="1"/>
    <col min="14091" max="14094" width="5.85546875" style="86" customWidth="1"/>
    <col min="14095" max="14095" width="7.7109375" style="86" customWidth="1"/>
    <col min="14096" max="14096" width="1.42578125" style="86" customWidth="1"/>
    <col min="14097" max="14100" width="6.140625" style="86" customWidth="1"/>
    <col min="14101" max="14101" width="7.85546875" style="86" customWidth="1"/>
    <col min="14102" max="14102" width="89.7109375" style="86" customWidth="1"/>
    <col min="14103" max="14104" width="25.5703125" style="86" customWidth="1"/>
    <col min="14105" max="14336" width="11.42578125" style="86"/>
    <col min="14337" max="14337" width="17.85546875" style="86" customWidth="1"/>
    <col min="14338" max="14338" width="18.85546875" style="86" customWidth="1"/>
    <col min="14339" max="14339" width="5.42578125" style="86" customWidth="1"/>
    <col min="14340" max="14340" width="25.85546875" style="86" customWidth="1"/>
    <col min="14341" max="14341" width="15.5703125" style="86" customWidth="1"/>
    <col min="14342" max="14342" width="17.28515625" style="86" customWidth="1"/>
    <col min="14343" max="14343" width="28.5703125" style="86" customWidth="1"/>
    <col min="14344" max="14344" width="16.140625" style="86" customWidth="1"/>
    <col min="14345" max="14345" width="10.85546875" style="86" customWidth="1"/>
    <col min="14346" max="14346" width="18.85546875" style="86" customWidth="1"/>
    <col min="14347" max="14350" width="5.85546875" style="86" customWidth="1"/>
    <col min="14351" max="14351" width="7.7109375" style="86" customWidth="1"/>
    <col min="14352" max="14352" width="1.42578125" style="86" customWidth="1"/>
    <col min="14353" max="14356" width="6.140625" style="86" customWidth="1"/>
    <col min="14357" max="14357" width="7.85546875" style="86" customWidth="1"/>
    <col min="14358" max="14358" width="89.7109375" style="86" customWidth="1"/>
    <col min="14359" max="14360" width="25.5703125" style="86" customWidth="1"/>
    <col min="14361" max="14592" width="11.42578125" style="86"/>
    <col min="14593" max="14593" width="17.85546875" style="86" customWidth="1"/>
    <col min="14594" max="14594" width="18.85546875" style="86" customWidth="1"/>
    <col min="14595" max="14595" width="5.42578125" style="86" customWidth="1"/>
    <col min="14596" max="14596" width="25.85546875" style="86" customWidth="1"/>
    <col min="14597" max="14597" width="15.5703125" style="86" customWidth="1"/>
    <col min="14598" max="14598" width="17.28515625" style="86" customWidth="1"/>
    <col min="14599" max="14599" width="28.5703125" style="86" customWidth="1"/>
    <col min="14600" max="14600" width="16.140625" style="86" customWidth="1"/>
    <col min="14601" max="14601" width="10.85546875" style="86" customWidth="1"/>
    <col min="14602" max="14602" width="18.85546875" style="86" customWidth="1"/>
    <col min="14603" max="14606" width="5.85546875" style="86" customWidth="1"/>
    <col min="14607" max="14607" width="7.7109375" style="86" customWidth="1"/>
    <col min="14608" max="14608" width="1.42578125" style="86" customWidth="1"/>
    <col min="14609" max="14612" width="6.140625" style="86" customWidth="1"/>
    <col min="14613" max="14613" width="7.85546875" style="86" customWidth="1"/>
    <col min="14614" max="14614" width="89.7109375" style="86" customWidth="1"/>
    <col min="14615" max="14616" width="25.5703125" style="86" customWidth="1"/>
    <col min="14617" max="14848" width="11.42578125" style="86"/>
    <col min="14849" max="14849" width="17.85546875" style="86" customWidth="1"/>
    <col min="14850" max="14850" width="18.85546875" style="86" customWidth="1"/>
    <col min="14851" max="14851" width="5.42578125" style="86" customWidth="1"/>
    <col min="14852" max="14852" width="25.85546875" style="86" customWidth="1"/>
    <col min="14853" max="14853" width="15.5703125" style="86" customWidth="1"/>
    <col min="14854" max="14854" width="17.28515625" style="86" customWidth="1"/>
    <col min="14855" max="14855" width="28.5703125" style="86" customWidth="1"/>
    <col min="14856" max="14856" width="16.140625" style="86" customWidth="1"/>
    <col min="14857" max="14857" width="10.85546875" style="86" customWidth="1"/>
    <col min="14858" max="14858" width="18.85546875" style="86" customWidth="1"/>
    <col min="14859" max="14862" width="5.85546875" style="86" customWidth="1"/>
    <col min="14863" max="14863" width="7.7109375" style="86" customWidth="1"/>
    <col min="14864" max="14864" width="1.42578125" style="86" customWidth="1"/>
    <col min="14865" max="14868" width="6.140625" style="86" customWidth="1"/>
    <col min="14869" max="14869" width="7.85546875" style="86" customWidth="1"/>
    <col min="14870" max="14870" width="89.7109375" style="86" customWidth="1"/>
    <col min="14871" max="14872" width="25.5703125" style="86" customWidth="1"/>
    <col min="14873" max="15104" width="11.42578125" style="86"/>
    <col min="15105" max="15105" width="17.85546875" style="86" customWidth="1"/>
    <col min="15106" max="15106" width="18.85546875" style="86" customWidth="1"/>
    <col min="15107" max="15107" width="5.42578125" style="86" customWidth="1"/>
    <col min="15108" max="15108" width="25.85546875" style="86" customWidth="1"/>
    <col min="15109" max="15109" width="15.5703125" style="86" customWidth="1"/>
    <col min="15110" max="15110" width="17.28515625" style="86" customWidth="1"/>
    <col min="15111" max="15111" width="28.5703125" style="86" customWidth="1"/>
    <col min="15112" max="15112" width="16.140625" style="86" customWidth="1"/>
    <col min="15113" max="15113" width="10.85546875" style="86" customWidth="1"/>
    <col min="15114" max="15114" width="18.85546875" style="86" customWidth="1"/>
    <col min="15115" max="15118" width="5.85546875" style="86" customWidth="1"/>
    <col min="15119" max="15119" width="7.7109375" style="86" customWidth="1"/>
    <col min="15120" max="15120" width="1.42578125" style="86" customWidth="1"/>
    <col min="15121" max="15124" width="6.140625" style="86" customWidth="1"/>
    <col min="15125" max="15125" width="7.85546875" style="86" customWidth="1"/>
    <col min="15126" max="15126" width="89.7109375" style="86" customWidth="1"/>
    <col min="15127" max="15128" width="25.5703125" style="86" customWidth="1"/>
    <col min="15129" max="15360" width="11.42578125" style="86"/>
    <col min="15361" max="15361" width="17.85546875" style="86" customWidth="1"/>
    <col min="15362" max="15362" width="18.85546875" style="86" customWidth="1"/>
    <col min="15363" max="15363" width="5.42578125" style="86" customWidth="1"/>
    <col min="15364" max="15364" width="25.85546875" style="86" customWidth="1"/>
    <col min="15365" max="15365" width="15.5703125" style="86" customWidth="1"/>
    <col min="15366" max="15366" width="17.28515625" style="86" customWidth="1"/>
    <col min="15367" max="15367" width="28.5703125" style="86" customWidth="1"/>
    <col min="15368" max="15368" width="16.140625" style="86" customWidth="1"/>
    <col min="15369" max="15369" width="10.85546875" style="86" customWidth="1"/>
    <col min="15370" max="15370" width="18.85546875" style="86" customWidth="1"/>
    <col min="15371" max="15374" width="5.85546875" style="86" customWidth="1"/>
    <col min="15375" max="15375" width="7.7109375" style="86" customWidth="1"/>
    <col min="15376" max="15376" width="1.42578125" style="86" customWidth="1"/>
    <col min="15377" max="15380" width="6.140625" style="86" customWidth="1"/>
    <col min="15381" max="15381" width="7.85546875" style="86" customWidth="1"/>
    <col min="15382" max="15382" width="89.7109375" style="86" customWidth="1"/>
    <col min="15383" max="15384" width="25.5703125" style="86" customWidth="1"/>
    <col min="15385" max="15616" width="11.42578125" style="86"/>
    <col min="15617" max="15617" width="17.85546875" style="86" customWidth="1"/>
    <col min="15618" max="15618" width="18.85546875" style="86" customWidth="1"/>
    <col min="15619" max="15619" width="5.42578125" style="86" customWidth="1"/>
    <col min="15620" max="15620" width="25.85546875" style="86" customWidth="1"/>
    <col min="15621" max="15621" width="15.5703125" style="86" customWidth="1"/>
    <col min="15622" max="15622" width="17.28515625" style="86" customWidth="1"/>
    <col min="15623" max="15623" width="28.5703125" style="86" customWidth="1"/>
    <col min="15624" max="15624" width="16.140625" style="86" customWidth="1"/>
    <col min="15625" max="15625" width="10.85546875" style="86" customWidth="1"/>
    <col min="15626" max="15626" width="18.85546875" style="86" customWidth="1"/>
    <col min="15627" max="15630" width="5.85546875" style="86" customWidth="1"/>
    <col min="15631" max="15631" width="7.7109375" style="86" customWidth="1"/>
    <col min="15632" max="15632" width="1.42578125" style="86" customWidth="1"/>
    <col min="15633" max="15636" width="6.140625" style="86" customWidth="1"/>
    <col min="15637" max="15637" width="7.85546875" style="86" customWidth="1"/>
    <col min="15638" max="15638" width="89.7109375" style="86" customWidth="1"/>
    <col min="15639" max="15640" width="25.5703125" style="86" customWidth="1"/>
    <col min="15641" max="15872" width="11.42578125" style="86"/>
    <col min="15873" max="15873" width="17.85546875" style="86" customWidth="1"/>
    <col min="15874" max="15874" width="18.85546875" style="86" customWidth="1"/>
    <col min="15875" max="15875" width="5.42578125" style="86" customWidth="1"/>
    <col min="15876" max="15876" width="25.85546875" style="86" customWidth="1"/>
    <col min="15877" max="15877" width="15.5703125" style="86" customWidth="1"/>
    <col min="15878" max="15878" width="17.28515625" style="86" customWidth="1"/>
    <col min="15879" max="15879" width="28.5703125" style="86" customWidth="1"/>
    <col min="15880" max="15880" width="16.140625" style="86" customWidth="1"/>
    <col min="15881" max="15881" width="10.85546875" style="86" customWidth="1"/>
    <col min="15882" max="15882" width="18.85546875" style="86" customWidth="1"/>
    <col min="15883" max="15886" width="5.85546875" style="86" customWidth="1"/>
    <col min="15887" max="15887" width="7.7109375" style="86" customWidth="1"/>
    <col min="15888" max="15888" width="1.42578125" style="86" customWidth="1"/>
    <col min="15889" max="15892" width="6.140625" style="86" customWidth="1"/>
    <col min="15893" max="15893" width="7.85546875" style="86" customWidth="1"/>
    <col min="15894" max="15894" width="89.7109375" style="86" customWidth="1"/>
    <col min="15895" max="15896" width="25.5703125" style="86" customWidth="1"/>
    <col min="15897" max="16128" width="11.42578125" style="86"/>
    <col min="16129" max="16129" width="17.85546875" style="86" customWidth="1"/>
    <col min="16130" max="16130" width="18.85546875" style="86" customWidth="1"/>
    <col min="16131" max="16131" width="5.42578125" style="86" customWidth="1"/>
    <col min="16132" max="16132" width="25.85546875" style="86" customWidth="1"/>
    <col min="16133" max="16133" width="15.5703125" style="86" customWidth="1"/>
    <col min="16134" max="16134" width="17.28515625" style="86" customWidth="1"/>
    <col min="16135" max="16135" width="28.5703125" style="86" customWidth="1"/>
    <col min="16136" max="16136" width="16.140625" style="86" customWidth="1"/>
    <col min="16137" max="16137" width="10.85546875" style="86" customWidth="1"/>
    <col min="16138" max="16138" width="18.85546875" style="86" customWidth="1"/>
    <col min="16139" max="16142" width="5.85546875" style="86" customWidth="1"/>
    <col min="16143" max="16143" width="7.7109375" style="86" customWidth="1"/>
    <col min="16144" max="16144" width="1.42578125" style="86" customWidth="1"/>
    <col min="16145" max="16148" width="6.140625" style="86" customWidth="1"/>
    <col min="16149" max="16149" width="7.85546875" style="86" customWidth="1"/>
    <col min="16150" max="16150" width="89.7109375" style="86" customWidth="1"/>
    <col min="16151" max="16152" width="25.5703125" style="86" customWidth="1"/>
    <col min="16153" max="16384" width="11.42578125" style="86"/>
  </cols>
  <sheetData>
    <row r="1" spans="1:24" s="86" customFormat="1" ht="15.75"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4" s="86" customFormat="1" ht="15.75" x14ac:dyDescent="0.25">
      <c r="A2" s="355"/>
      <c r="B2" s="322" t="s">
        <v>0</v>
      </c>
      <c r="C2" s="322"/>
      <c r="D2" s="322"/>
      <c r="E2" s="322"/>
      <c r="F2" s="322"/>
      <c r="G2" s="322"/>
      <c r="H2" s="322"/>
      <c r="I2" s="322"/>
      <c r="J2" s="322"/>
      <c r="K2" s="322"/>
      <c r="L2" s="322"/>
      <c r="M2" s="322"/>
      <c r="N2" s="322"/>
      <c r="O2" s="322"/>
      <c r="P2" s="322"/>
      <c r="Q2" s="322"/>
      <c r="R2" s="322"/>
      <c r="S2" s="322"/>
      <c r="T2" s="322"/>
      <c r="U2" s="322"/>
      <c r="V2" s="322"/>
      <c r="W2" s="323"/>
      <c r="X2" s="87" t="s">
        <v>1</v>
      </c>
    </row>
    <row r="3" spans="1:24" s="86" customFormat="1" x14ac:dyDescent="0.25">
      <c r="A3" s="356"/>
      <c r="B3" s="275" t="s">
        <v>2</v>
      </c>
      <c r="C3" s="275"/>
      <c r="D3" s="275"/>
      <c r="E3" s="275"/>
      <c r="F3" s="275"/>
      <c r="G3" s="275"/>
      <c r="H3" s="275"/>
      <c r="I3" s="275"/>
      <c r="J3" s="275"/>
      <c r="K3" s="275"/>
      <c r="L3" s="275"/>
      <c r="M3" s="275"/>
      <c r="N3" s="275"/>
      <c r="O3" s="275"/>
      <c r="P3" s="275"/>
      <c r="Q3" s="275"/>
      <c r="R3" s="275"/>
      <c r="S3" s="275"/>
      <c r="T3" s="275"/>
      <c r="U3" s="275"/>
      <c r="V3" s="275"/>
      <c r="W3" s="276"/>
      <c r="X3" s="88" t="s">
        <v>3</v>
      </c>
    </row>
    <row r="4" spans="1:24" s="86" customFormat="1" ht="21" x14ac:dyDescent="0.25">
      <c r="A4" s="356"/>
      <c r="B4" s="277" t="s">
        <v>4</v>
      </c>
      <c r="C4" s="277"/>
      <c r="D4" s="277"/>
      <c r="E4" s="277"/>
      <c r="F4" s="277"/>
      <c r="G4" s="277"/>
      <c r="H4" s="277"/>
      <c r="I4" s="277"/>
      <c r="J4" s="277"/>
      <c r="K4" s="277"/>
      <c r="L4" s="277"/>
      <c r="M4" s="277"/>
      <c r="N4" s="277"/>
      <c r="O4" s="277"/>
      <c r="P4" s="277"/>
      <c r="Q4" s="277"/>
      <c r="R4" s="277"/>
      <c r="S4" s="277"/>
      <c r="T4" s="277"/>
      <c r="U4" s="277"/>
      <c r="V4" s="277"/>
      <c r="W4" s="278"/>
      <c r="X4" s="89" t="s">
        <v>5</v>
      </c>
    </row>
    <row r="5" spans="1:24" s="86" customFormat="1" ht="15.75" thickBot="1" x14ac:dyDescent="0.3">
      <c r="A5" s="357"/>
      <c r="B5" s="279"/>
      <c r="C5" s="279"/>
      <c r="D5" s="279"/>
      <c r="E5" s="279"/>
      <c r="F5" s="279"/>
      <c r="G5" s="279"/>
      <c r="H5" s="279"/>
      <c r="I5" s="279"/>
      <c r="J5" s="279"/>
      <c r="K5" s="279"/>
      <c r="L5" s="279"/>
      <c r="M5" s="279"/>
      <c r="N5" s="279"/>
      <c r="O5" s="279"/>
      <c r="P5" s="279"/>
      <c r="Q5" s="279"/>
      <c r="R5" s="279"/>
      <c r="S5" s="279"/>
      <c r="T5" s="279"/>
      <c r="U5" s="279"/>
      <c r="V5" s="279"/>
      <c r="W5" s="280"/>
      <c r="X5" s="90" t="s">
        <v>6</v>
      </c>
    </row>
    <row r="6" spans="1:24" s="86" customFormat="1" ht="15.75" thickBot="1" x14ac:dyDescent="0.3">
      <c r="A6" s="332"/>
      <c r="B6" s="333"/>
      <c r="C6" s="333"/>
      <c r="D6" s="333"/>
      <c r="E6" s="333"/>
      <c r="F6" s="333"/>
      <c r="G6" s="333"/>
      <c r="H6" s="333"/>
      <c r="I6" s="333"/>
      <c r="J6" s="333"/>
      <c r="K6" s="333"/>
      <c r="L6" s="333"/>
      <c r="M6" s="333"/>
      <c r="N6" s="333"/>
      <c r="O6" s="333"/>
      <c r="P6" s="333"/>
      <c r="Q6" s="333"/>
      <c r="R6" s="333"/>
      <c r="S6" s="333"/>
      <c r="T6" s="333"/>
      <c r="U6" s="333"/>
      <c r="V6" s="333"/>
      <c r="W6" s="333"/>
      <c r="X6" s="365"/>
    </row>
    <row r="7" spans="1:24" s="86" customFormat="1" ht="15.75" thickBot="1" x14ac:dyDescent="0.3">
      <c r="A7" s="142" t="s">
        <v>7</v>
      </c>
      <c r="B7" s="424" t="s">
        <v>1113</v>
      </c>
      <c r="C7" s="425"/>
      <c r="D7" s="425"/>
      <c r="E7" s="425"/>
      <c r="F7" s="425"/>
      <c r="G7" s="425"/>
      <c r="H7" s="425"/>
      <c r="I7" s="425"/>
      <c r="J7" s="425"/>
      <c r="K7" s="425"/>
      <c r="L7" s="425"/>
      <c r="M7" s="425"/>
      <c r="N7" s="425"/>
      <c r="O7" s="425"/>
      <c r="P7" s="425"/>
      <c r="Q7" s="425"/>
      <c r="R7" s="425"/>
      <c r="S7" s="425"/>
      <c r="T7" s="425"/>
      <c r="U7" s="425"/>
      <c r="V7" s="425"/>
      <c r="W7" s="425"/>
      <c r="X7" s="426"/>
    </row>
    <row r="8" spans="1:24" s="86" customFormat="1" x14ac:dyDescent="0.25">
      <c r="A8" s="92"/>
      <c r="B8" s="92"/>
      <c r="C8" s="92"/>
      <c r="D8" s="92"/>
      <c r="E8" s="92"/>
      <c r="F8" s="92"/>
      <c r="G8" s="92"/>
      <c r="H8" s="92"/>
      <c r="I8" s="92"/>
      <c r="J8" s="92"/>
      <c r="K8" s="92"/>
      <c r="L8" s="92"/>
      <c r="M8" s="92"/>
      <c r="N8" s="92"/>
      <c r="O8" s="92"/>
      <c r="P8" s="92"/>
      <c r="Q8" s="92"/>
      <c r="R8" s="92"/>
      <c r="S8" s="92"/>
      <c r="T8" s="92"/>
      <c r="U8" s="92"/>
      <c r="V8" s="92"/>
      <c r="W8" s="116"/>
      <c r="X8" s="116"/>
    </row>
    <row r="9" spans="1:24" s="86" customFormat="1" x14ac:dyDescent="0.25">
      <c r="A9" s="347" t="s">
        <v>8</v>
      </c>
      <c r="B9" s="347" t="s">
        <v>9</v>
      </c>
      <c r="C9" s="347" t="s">
        <v>10</v>
      </c>
      <c r="D9" s="347" t="s">
        <v>11</v>
      </c>
      <c r="E9" s="347" t="s">
        <v>12</v>
      </c>
      <c r="F9" s="347" t="s">
        <v>13</v>
      </c>
      <c r="G9" s="347" t="s">
        <v>14</v>
      </c>
      <c r="H9" s="347" t="s">
        <v>15</v>
      </c>
      <c r="I9" s="347" t="s">
        <v>16</v>
      </c>
      <c r="J9" s="347" t="s">
        <v>17</v>
      </c>
      <c r="K9" s="362" t="s">
        <v>18</v>
      </c>
      <c r="L9" s="362"/>
      <c r="M9" s="362"/>
      <c r="N9" s="362"/>
      <c r="O9" s="362"/>
      <c r="P9" s="347"/>
      <c r="Q9" s="347" t="s">
        <v>19</v>
      </c>
      <c r="R9" s="347"/>
      <c r="S9" s="347"/>
      <c r="T9" s="347"/>
      <c r="U9" s="347"/>
      <c r="V9" s="347" t="s">
        <v>20</v>
      </c>
      <c r="W9" s="347" t="s">
        <v>21</v>
      </c>
      <c r="X9" s="347" t="s">
        <v>22</v>
      </c>
    </row>
    <row r="10" spans="1:24" s="86" customFormat="1" ht="25.5" x14ac:dyDescent="0.25">
      <c r="A10" s="347"/>
      <c r="B10" s="347"/>
      <c r="C10" s="347"/>
      <c r="D10" s="347"/>
      <c r="E10" s="347"/>
      <c r="F10" s="347"/>
      <c r="G10" s="347"/>
      <c r="H10" s="347"/>
      <c r="I10" s="347"/>
      <c r="J10" s="347"/>
      <c r="K10" s="226" t="s">
        <v>23</v>
      </c>
      <c r="L10" s="226" t="s">
        <v>24</v>
      </c>
      <c r="M10" s="226" t="s">
        <v>25</v>
      </c>
      <c r="N10" s="226" t="s">
        <v>26</v>
      </c>
      <c r="O10" s="226" t="s">
        <v>27</v>
      </c>
      <c r="P10" s="347"/>
      <c r="Q10" s="226" t="s">
        <v>28</v>
      </c>
      <c r="R10" s="226" t="s">
        <v>24</v>
      </c>
      <c r="S10" s="226" t="s">
        <v>25</v>
      </c>
      <c r="T10" s="226" t="s">
        <v>26</v>
      </c>
      <c r="U10" s="226" t="s">
        <v>27</v>
      </c>
      <c r="V10" s="347"/>
      <c r="W10" s="347"/>
      <c r="X10" s="347"/>
    </row>
    <row r="11" spans="1:24" s="86" customFormat="1" ht="102" x14ac:dyDescent="0.25">
      <c r="A11" s="393" t="s">
        <v>1114</v>
      </c>
      <c r="B11" s="393" t="s">
        <v>1115</v>
      </c>
      <c r="C11" s="344">
        <v>1</v>
      </c>
      <c r="D11" s="344" t="s">
        <v>1116</v>
      </c>
      <c r="E11" s="344" t="s">
        <v>1117</v>
      </c>
      <c r="F11" s="234" t="s">
        <v>1118</v>
      </c>
      <c r="G11" s="82" t="s">
        <v>1119</v>
      </c>
      <c r="H11" s="511">
        <v>1</v>
      </c>
      <c r="I11" s="234" t="s">
        <v>71</v>
      </c>
      <c r="J11" s="234" t="s">
        <v>1120</v>
      </c>
      <c r="K11" s="85">
        <v>0</v>
      </c>
      <c r="L11" s="85">
        <v>0.5</v>
      </c>
      <c r="M11" s="85">
        <v>0</v>
      </c>
      <c r="N11" s="85">
        <v>0.5</v>
      </c>
      <c r="O11" s="85">
        <v>1</v>
      </c>
      <c r="P11" s="347"/>
      <c r="Q11" s="85">
        <v>0</v>
      </c>
      <c r="R11" s="85">
        <v>0.5</v>
      </c>
      <c r="S11" s="234"/>
      <c r="T11" s="234"/>
      <c r="U11" s="234"/>
      <c r="V11" s="108" t="s">
        <v>1121</v>
      </c>
      <c r="W11" s="83"/>
      <c r="X11" s="83"/>
    </row>
    <row r="12" spans="1:24" s="86" customFormat="1" x14ac:dyDescent="0.25">
      <c r="A12" s="393"/>
      <c r="B12" s="393"/>
      <c r="C12" s="669"/>
      <c r="D12" s="669"/>
      <c r="E12" s="669"/>
      <c r="F12" s="670" t="s">
        <v>1122</v>
      </c>
      <c r="G12" s="344" t="s">
        <v>1123</v>
      </c>
      <c r="H12" s="671">
        <v>1</v>
      </c>
      <c r="I12" s="344" t="s">
        <v>71</v>
      </c>
      <c r="J12" s="344" t="s">
        <v>1124</v>
      </c>
      <c r="K12" s="672">
        <v>0</v>
      </c>
      <c r="L12" s="672">
        <v>0.5</v>
      </c>
      <c r="M12" s="672">
        <v>0</v>
      </c>
      <c r="N12" s="672">
        <v>0.5</v>
      </c>
      <c r="O12" s="672">
        <v>1</v>
      </c>
      <c r="P12" s="347"/>
      <c r="Q12" s="671">
        <v>0</v>
      </c>
      <c r="R12" s="671">
        <v>0.5</v>
      </c>
      <c r="S12" s="344"/>
      <c r="T12" s="344"/>
      <c r="U12" s="344"/>
      <c r="V12" s="673" t="s">
        <v>1125</v>
      </c>
      <c r="W12" s="674"/>
      <c r="X12" s="674"/>
    </row>
    <row r="13" spans="1:24" s="86" customFormat="1" x14ac:dyDescent="0.25">
      <c r="A13" s="393"/>
      <c r="B13" s="393"/>
      <c r="C13" s="675"/>
      <c r="D13" s="675"/>
      <c r="E13" s="669"/>
      <c r="F13" s="675"/>
      <c r="G13" s="675"/>
      <c r="H13" s="675"/>
      <c r="I13" s="675"/>
      <c r="J13" s="675"/>
      <c r="K13" s="675"/>
      <c r="L13" s="675"/>
      <c r="M13" s="675"/>
      <c r="N13" s="675"/>
      <c r="O13" s="675"/>
      <c r="P13" s="347"/>
      <c r="Q13" s="675"/>
      <c r="R13" s="675"/>
      <c r="S13" s="675"/>
      <c r="T13" s="675"/>
      <c r="U13" s="675"/>
      <c r="V13" s="676"/>
      <c r="W13" s="677"/>
      <c r="X13" s="677"/>
    </row>
    <row r="14" spans="1:24" s="86" customFormat="1" x14ac:dyDescent="0.25">
      <c r="A14" s="393"/>
      <c r="B14" s="393" t="s">
        <v>1126</v>
      </c>
      <c r="C14" s="344">
        <v>1</v>
      </c>
      <c r="D14" s="344" t="s">
        <v>1127</v>
      </c>
      <c r="E14" s="669"/>
      <c r="F14" s="344" t="s">
        <v>1128</v>
      </c>
      <c r="G14" s="344" t="s">
        <v>1129</v>
      </c>
      <c r="H14" s="671">
        <v>1</v>
      </c>
      <c r="I14" s="344" t="s">
        <v>71</v>
      </c>
      <c r="J14" s="344" t="s">
        <v>1130</v>
      </c>
      <c r="K14" s="671">
        <v>0</v>
      </c>
      <c r="L14" s="671">
        <v>0.5</v>
      </c>
      <c r="M14" s="671">
        <v>0</v>
      </c>
      <c r="N14" s="671">
        <v>0.5</v>
      </c>
      <c r="O14" s="671">
        <v>1</v>
      </c>
      <c r="P14" s="347"/>
      <c r="Q14" s="671">
        <v>0</v>
      </c>
      <c r="R14" s="671">
        <v>0.5</v>
      </c>
      <c r="S14" s="344"/>
      <c r="T14" s="344"/>
      <c r="U14" s="344"/>
      <c r="V14" s="673" t="s">
        <v>1131</v>
      </c>
      <c r="W14" s="674"/>
      <c r="X14" s="674"/>
    </row>
    <row r="15" spans="1:24" s="86" customFormat="1" x14ac:dyDescent="0.25">
      <c r="A15" s="393"/>
      <c r="B15" s="393"/>
      <c r="C15" s="669"/>
      <c r="D15" s="669"/>
      <c r="E15" s="669"/>
      <c r="F15" s="669"/>
      <c r="G15" s="669"/>
      <c r="H15" s="669"/>
      <c r="I15" s="669"/>
      <c r="J15" s="669"/>
      <c r="K15" s="669"/>
      <c r="L15" s="669"/>
      <c r="M15" s="669"/>
      <c r="N15" s="669"/>
      <c r="O15" s="669"/>
      <c r="P15" s="347"/>
      <c r="Q15" s="669"/>
      <c r="R15" s="669"/>
      <c r="S15" s="669"/>
      <c r="T15" s="669"/>
      <c r="U15" s="669"/>
      <c r="V15" s="678"/>
      <c r="W15" s="679"/>
      <c r="X15" s="679"/>
    </row>
    <row r="16" spans="1:24" s="86" customFormat="1" x14ac:dyDescent="0.25">
      <c r="A16" s="393"/>
      <c r="B16" s="393"/>
      <c r="C16" s="675"/>
      <c r="D16" s="675"/>
      <c r="E16" s="675"/>
      <c r="F16" s="675"/>
      <c r="G16" s="675"/>
      <c r="H16" s="675"/>
      <c r="I16" s="675"/>
      <c r="J16" s="675"/>
      <c r="K16" s="675"/>
      <c r="L16" s="675"/>
      <c r="M16" s="675"/>
      <c r="N16" s="675"/>
      <c r="O16" s="675"/>
      <c r="P16" s="347"/>
      <c r="Q16" s="675"/>
      <c r="R16" s="675"/>
      <c r="S16" s="675"/>
      <c r="T16" s="675"/>
      <c r="U16" s="675"/>
      <c r="V16" s="676"/>
      <c r="W16" s="677"/>
      <c r="X16" s="677"/>
    </row>
    <row r="17" spans="1:25" customFormat="1" x14ac:dyDescent="0.25">
      <c r="A17" s="347" t="s">
        <v>54</v>
      </c>
      <c r="B17" s="124" t="s">
        <v>835</v>
      </c>
      <c r="C17" s="348" t="s">
        <v>55</v>
      </c>
      <c r="D17" s="349"/>
      <c r="E17" s="125" t="s">
        <v>56</v>
      </c>
      <c r="F17" s="680"/>
      <c r="G17" s="681"/>
      <c r="H17" s="682"/>
      <c r="I17" s="343" t="s">
        <v>57</v>
      </c>
      <c r="J17" s="337" t="s">
        <v>1132</v>
      </c>
      <c r="K17" s="338"/>
      <c r="L17" s="338"/>
      <c r="M17" s="338"/>
      <c r="N17" s="338"/>
      <c r="O17" s="338"/>
      <c r="P17" s="338"/>
      <c r="Q17" s="338"/>
      <c r="R17" s="339"/>
      <c r="S17" s="354" t="s">
        <v>58</v>
      </c>
      <c r="T17" s="354"/>
      <c r="U17" s="354"/>
      <c r="V17" s="361" t="s">
        <v>59</v>
      </c>
      <c r="W17" s="361"/>
      <c r="X17" s="361"/>
      <c r="Y17" s="86"/>
    </row>
    <row r="18" spans="1:25" customFormat="1" x14ac:dyDescent="0.25">
      <c r="A18" s="347"/>
      <c r="B18" s="124" t="s">
        <v>60</v>
      </c>
      <c r="C18" s="350"/>
      <c r="D18" s="351"/>
      <c r="E18" s="125" t="s">
        <v>61</v>
      </c>
      <c r="F18" s="680" t="s">
        <v>1133</v>
      </c>
      <c r="G18" s="681"/>
      <c r="H18" s="682"/>
      <c r="I18" s="343"/>
      <c r="J18" s="340" t="s">
        <v>1134</v>
      </c>
      <c r="K18" s="341"/>
      <c r="L18" s="341"/>
      <c r="M18" s="341"/>
      <c r="N18" s="341"/>
      <c r="O18" s="341"/>
      <c r="P18" s="341"/>
      <c r="Q18" s="341"/>
      <c r="R18" s="342"/>
      <c r="S18" s="354"/>
      <c r="T18" s="354"/>
      <c r="U18" s="354"/>
      <c r="V18" s="361" t="s">
        <v>993</v>
      </c>
      <c r="W18" s="361"/>
      <c r="X18" s="361"/>
      <c r="Y18" s="86"/>
    </row>
    <row r="19" spans="1:25" customFormat="1" x14ac:dyDescent="0.25">
      <c r="A19" s="347"/>
      <c r="B19" s="124" t="s">
        <v>837</v>
      </c>
      <c r="C19" s="352"/>
      <c r="D19" s="353"/>
      <c r="E19" s="125" t="s">
        <v>63</v>
      </c>
      <c r="F19" s="680" t="s">
        <v>1135</v>
      </c>
      <c r="G19" s="681"/>
      <c r="H19" s="682"/>
      <c r="I19" s="343"/>
      <c r="J19" s="340" t="s">
        <v>1100</v>
      </c>
      <c r="K19" s="341"/>
      <c r="L19" s="341"/>
      <c r="M19" s="341"/>
      <c r="N19" s="341"/>
      <c r="O19" s="341"/>
      <c r="P19" s="341"/>
      <c r="Q19" s="341"/>
      <c r="R19" s="342"/>
      <c r="S19" s="354"/>
      <c r="T19" s="354"/>
      <c r="U19" s="354"/>
      <c r="V19" s="361" t="s">
        <v>64</v>
      </c>
      <c r="W19" s="361"/>
      <c r="X19" s="361"/>
      <c r="Y19" s="86"/>
    </row>
  </sheetData>
  <mergeCells count="80">
    <mergeCell ref="T14:T16"/>
    <mergeCell ref="U14:U16"/>
    <mergeCell ref="V14:V16"/>
    <mergeCell ref="W14:W16"/>
    <mergeCell ref="X14:X16"/>
    <mergeCell ref="X12:X13"/>
    <mergeCell ref="C14:C16"/>
    <mergeCell ref="D14:D16"/>
    <mergeCell ref="F14:F16"/>
    <mergeCell ref="G14:G16"/>
    <mergeCell ref="H14:H16"/>
    <mergeCell ref="I14:I16"/>
    <mergeCell ref="J14:J16"/>
    <mergeCell ref="K14:K16"/>
    <mergeCell ref="L14:L16"/>
    <mergeCell ref="M14:M16"/>
    <mergeCell ref="N14:N16"/>
    <mergeCell ref="O14:O16"/>
    <mergeCell ref="Q14:Q16"/>
    <mergeCell ref="R14:R16"/>
    <mergeCell ref="S14:S16"/>
    <mergeCell ref="A6:X6"/>
    <mergeCell ref="F18:H18"/>
    <mergeCell ref="F19:H19"/>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I17:I19"/>
    <mergeCell ref="J17:R17"/>
    <mergeCell ref="G12:G13"/>
    <mergeCell ref="H12:H13"/>
    <mergeCell ref="I12:I13"/>
    <mergeCell ref="J12:J13"/>
    <mergeCell ref="K12:K13"/>
    <mergeCell ref="L12:L13"/>
    <mergeCell ref="M12:M13"/>
    <mergeCell ref="N12:N13"/>
    <mergeCell ref="O12:O13"/>
    <mergeCell ref="Q12:Q13"/>
    <mergeCell ref="R12:R13"/>
    <mergeCell ref="S17:U19"/>
    <mergeCell ref="V17:X17"/>
    <mergeCell ref="J9:J10"/>
    <mergeCell ref="K9:O9"/>
    <mergeCell ref="P9:P16"/>
    <mergeCell ref="Q9:U9"/>
    <mergeCell ref="V9:V10"/>
    <mergeCell ref="W9:W10"/>
    <mergeCell ref="V18:X18"/>
    <mergeCell ref="V19:X19"/>
    <mergeCell ref="X9:X10"/>
    <mergeCell ref="S12:S13"/>
    <mergeCell ref="T12:T13"/>
    <mergeCell ref="U12:U13"/>
    <mergeCell ref="V12:V13"/>
    <mergeCell ref="W12:W13"/>
    <mergeCell ref="B11:B13"/>
    <mergeCell ref="B14:B16"/>
    <mergeCell ref="A17:A19"/>
    <mergeCell ref="C17:D19"/>
    <mergeCell ref="J18:R18"/>
    <mergeCell ref="J19:R19"/>
    <mergeCell ref="A11:A16"/>
    <mergeCell ref="C11:C13"/>
    <mergeCell ref="D11:D13"/>
    <mergeCell ref="E11:E16"/>
    <mergeCell ref="F12:F13"/>
    <mergeCell ref="F17:H1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7D51B-7AD0-4B2F-BCB8-BAF63B533173}">
  <dimension ref="A1:AD21"/>
  <sheetViews>
    <sheetView topLeftCell="C1" zoomScale="70" zoomScaleNormal="70" workbookViewId="0">
      <selection activeCell="B7" sqref="B7:X7"/>
    </sheetView>
  </sheetViews>
  <sheetFormatPr baseColWidth="10" defaultRowHeight="15" x14ac:dyDescent="0.25"/>
  <cols>
    <col min="1" max="1" width="17.7109375" style="86" customWidth="1"/>
    <col min="2" max="2" width="18.85546875" style="86" customWidth="1"/>
    <col min="3" max="3" width="5.42578125" style="86" customWidth="1"/>
    <col min="4" max="4" width="25.85546875" style="86" customWidth="1"/>
    <col min="5" max="5" width="15.5703125" style="86" customWidth="1"/>
    <col min="6" max="6" width="17.28515625" style="86" customWidth="1"/>
    <col min="7" max="7" width="28.5703125" style="86" customWidth="1"/>
    <col min="8" max="8" width="16" style="86" customWidth="1"/>
    <col min="9" max="9" width="13.42578125" style="86" customWidth="1"/>
    <col min="10" max="10" width="20.28515625" style="86" customWidth="1"/>
    <col min="11" max="14" width="5.7109375" style="86" customWidth="1"/>
    <col min="15" max="15" width="7.7109375" style="86" customWidth="1"/>
    <col min="16" max="16" width="1.42578125" style="169" customWidth="1"/>
    <col min="17" max="20" width="6.140625" style="86" customWidth="1"/>
    <col min="21" max="21" width="7.85546875" style="86" customWidth="1"/>
    <col min="22" max="22" width="70.85546875" style="86" customWidth="1"/>
    <col min="23" max="23" width="32.28515625" style="86" customWidth="1"/>
    <col min="24" max="24" width="25.42578125" style="86" customWidth="1"/>
    <col min="25" max="25" width="57.140625" style="86" customWidth="1"/>
    <col min="26" max="256" width="11.42578125" style="86"/>
    <col min="257" max="257" width="17.7109375" style="86" customWidth="1"/>
    <col min="258" max="258" width="18.85546875" style="86" customWidth="1"/>
    <col min="259" max="259" width="5.42578125" style="86" customWidth="1"/>
    <col min="260" max="260" width="25.85546875" style="86" customWidth="1"/>
    <col min="261" max="261" width="15.5703125" style="86" customWidth="1"/>
    <col min="262" max="262" width="17.28515625" style="86" customWidth="1"/>
    <col min="263" max="263" width="28.5703125" style="86" customWidth="1"/>
    <col min="264" max="264" width="16" style="86" customWidth="1"/>
    <col min="265" max="265" width="13.42578125" style="86" customWidth="1"/>
    <col min="266" max="266" width="20.28515625" style="86" customWidth="1"/>
    <col min="267" max="270" width="5.7109375" style="86" customWidth="1"/>
    <col min="271" max="271" width="7.7109375" style="86" customWidth="1"/>
    <col min="272" max="272" width="1.42578125" style="86" customWidth="1"/>
    <col min="273" max="276" width="6.140625" style="86" customWidth="1"/>
    <col min="277" max="277" width="7.85546875" style="86" customWidth="1"/>
    <col min="278" max="278" width="70.85546875" style="86" customWidth="1"/>
    <col min="279" max="279" width="32.28515625" style="86" customWidth="1"/>
    <col min="280" max="280" width="25.42578125" style="86" customWidth="1"/>
    <col min="281" max="281" width="57.140625" style="86" customWidth="1"/>
    <col min="282" max="512" width="11.42578125" style="86"/>
    <col min="513" max="513" width="17.7109375" style="86" customWidth="1"/>
    <col min="514" max="514" width="18.85546875" style="86" customWidth="1"/>
    <col min="515" max="515" width="5.42578125" style="86" customWidth="1"/>
    <col min="516" max="516" width="25.85546875" style="86" customWidth="1"/>
    <col min="517" max="517" width="15.5703125" style="86" customWidth="1"/>
    <col min="518" max="518" width="17.28515625" style="86" customWidth="1"/>
    <col min="519" max="519" width="28.5703125" style="86" customWidth="1"/>
    <col min="520" max="520" width="16" style="86" customWidth="1"/>
    <col min="521" max="521" width="13.42578125" style="86" customWidth="1"/>
    <col min="522" max="522" width="20.28515625" style="86" customWidth="1"/>
    <col min="523" max="526" width="5.7109375" style="86" customWidth="1"/>
    <col min="527" max="527" width="7.7109375" style="86" customWidth="1"/>
    <col min="528" max="528" width="1.42578125" style="86" customWidth="1"/>
    <col min="529" max="532" width="6.140625" style="86" customWidth="1"/>
    <col min="533" max="533" width="7.85546875" style="86" customWidth="1"/>
    <col min="534" max="534" width="70.85546875" style="86" customWidth="1"/>
    <col min="535" max="535" width="32.28515625" style="86" customWidth="1"/>
    <col min="536" max="536" width="25.42578125" style="86" customWidth="1"/>
    <col min="537" max="537" width="57.140625" style="86" customWidth="1"/>
    <col min="538" max="768" width="11.42578125" style="86"/>
    <col min="769" max="769" width="17.7109375" style="86" customWidth="1"/>
    <col min="770" max="770" width="18.85546875" style="86" customWidth="1"/>
    <col min="771" max="771" width="5.42578125" style="86" customWidth="1"/>
    <col min="772" max="772" width="25.85546875" style="86" customWidth="1"/>
    <col min="773" max="773" width="15.5703125" style="86" customWidth="1"/>
    <col min="774" max="774" width="17.28515625" style="86" customWidth="1"/>
    <col min="775" max="775" width="28.5703125" style="86" customWidth="1"/>
    <col min="776" max="776" width="16" style="86" customWidth="1"/>
    <col min="777" max="777" width="13.42578125" style="86" customWidth="1"/>
    <col min="778" max="778" width="20.28515625" style="86" customWidth="1"/>
    <col min="779" max="782" width="5.7109375" style="86" customWidth="1"/>
    <col min="783" max="783" width="7.7109375" style="86" customWidth="1"/>
    <col min="784" max="784" width="1.42578125" style="86" customWidth="1"/>
    <col min="785" max="788" width="6.140625" style="86" customWidth="1"/>
    <col min="789" max="789" width="7.85546875" style="86" customWidth="1"/>
    <col min="790" max="790" width="70.85546875" style="86" customWidth="1"/>
    <col min="791" max="791" width="32.28515625" style="86" customWidth="1"/>
    <col min="792" max="792" width="25.42578125" style="86" customWidth="1"/>
    <col min="793" max="793" width="57.140625" style="86" customWidth="1"/>
    <col min="794" max="1024" width="11.42578125" style="86"/>
    <col min="1025" max="1025" width="17.7109375" style="86" customWidth="1"/>
    <col min="1026" max="1026" width="18.85546875" style="86" customWidth="1"/>
    <col min="1027" max="1027" width="5.42578125" style="86" customWidth="1"/>
    <col min="1028" max="1028" width="25.85546875" style="86" customWidth="1"/>
    <col min="1029" max="1029" width="15.5703125" style="86" customWidth="1"/>
    <col min="1030" max="1030" width="17.28515625" style="86" customWidth="1"/>
    <col min="1031" max="1031" width="28.5703125" style="86" customWidth="1"/>
    <col min="1032" max="1032" width="16" style="86" customWidth="1"/>
    <col min="1033" max="1033" width="13.42578125" style="86" customWidth="1"/>
    <col min="1034" max="1034" width="20.28515625" style="86" customWidth="1"/>
    <col min="1035" max="1038" width="5.7109375" style="86" customWidth="1"/>
    <col min="1039" max="1039" width="7.7109375" style="86" customWidth="1"/>
    <col min="1040" max="1040" width="1.42578125" style="86" customWidth="1"/>
    <col min="1041" max="1044" width="6.140625" style="86" customWidth="1"/>
    <col min="1045" max="1045" width="7.85546875" style="86" customWidth="1"/>
    <col min="1046" max="1046" width="70.85546875" style="86" customWidth="1"/>
    <col min="1047" max="1047" width="32.28515625" style="86" customWidth="1"/>
    <col min="1048" max="1048" width="25.42578125" style="86" customWidth="1"/>
    <col min="1049" max="1049" width="57.140625" style="86" customWidth="1"/>
    <col min="1050" max="1280" width="11.42578125" style="86"/>
    <col min="1281" max="1281" width="17.7109375" style="86" customWidth="1"/>
    <col min="1282" max="1282" width="18.85546875" style="86" customWidth="1"/>
    <col min="1283" max="1283" width="5.42578125" style="86" customWidth="1"/>
    <col min="1284" max="1284" width="25.85546875" style="86" customWidth="1"/>
    <col min="1285" max="1285" width="15.5703125" style="86" customWidth="1"/>
    <col min="1286" max="1286" width="17.28515625" style="86" customWidth="1"/>
    <col min="1287" max="1287" width="28.5703125" style="86" customWidth="1"/>
    <col min="1288" max="1288" width="16" style="86" customWidth="1"/>
    <col min="1289" max="1289" width="13.42578125" style="86" customWidth="1"/>
    <col min="1290" max="1290" width="20.28515625" style="86" customWidth="1"/>
    <col min="1291" max="1294" width="5.7109375" style="86" customWidth="1"/>
    <col min="1295" max="1295" width="7.7109375" style="86" customWidth="1"/>
    <col min="1296" max="1296" width="1.42578125" style="86" customWidth="1"/>
    <col min="1297" max="1300" width="6.140625" style="86" customWidth="1"/>
    <col min="1301" max="1301" width="7.85546875" style="86" customWidth="1"/>
    <col min="1302" max="1302" width="70.85546875" style="86" customWidth="1"/>
    <col min="1303" max="1303" width="32.28515625" style="86" customWidth="1"/>
    <col min="1304" max="1304" width="25.42578125" style="86" customWidth="1"/>
    <col min="1305" max="1305" width="57.140625" style="86" customWidth="1"/>
    <col min="1306" max="1536" width="11.42578125" style="86"/>
    <col min="1537" max="1537" width="17.7109375" style="86" customWidth="1"/>
    <col min="1538" max="1538" width="18.85546875" style="86" customWidth="1"/>
    <col min="1539" max="1539" width="5.42578125" style="86" customWidth="1"/>
    <col min="1540" max="1540" width="25.85546875" style="86" customWidth="1"/>
    <col min="1541" max="1541" width="15.5703125" style="86" customWidth="1"/>
    <col min="1542" max="1542" width="17.28515625" style="86" customWidth="1"/>
    <col min="1543" max="1543" width="28.5703125" style="86" customWidth="1"/>
    <col min="1544" max="1544" width="16" style="86" customWidth="1"/>
    <col min="1545" max="1545" width="13.42578125" style="86" customWidth="1"/>
    <col min="1546" max="1546" width="20.28515625" style="86" customWidth="1"/>
    <col min="1547" max="1550" width="5.7109375" style="86" customWidth="1"/>
    <col min="1551" max="1551" width="7.7109375" style="86" customWidth="1"/>
    <col min="1552" max="1552" width="1.42578125" style="86" customWidth="1"/>
    <col min="1553" max="1556" width="6.140625" style="86" customWidth="1"/>
    <col min="1557" max="1557" width="7.85546875" style="86" customWidth="1"/>
    <col min="1558" max="1558" width="70.85546875" style="86" customWidth="1"/>
    <col min="1559" max="1559" width="32.28515625" style="86" customWidth="1"/>
    <col min="1560" max="1560" width="25.42578125" style="86" customWidth="1"/>
    <col min="1561" max="1561" width="57.140625" style="86" customWidth="1"/>
    <col min="1562" max="1792" width="11.42578125" style="86"/>
    <col min="1793" max="1793" width="17.7109375" style="86" customWidth="1"/>
    <col min="1794" max="1794" width="18.85546875" style="86" customWidth="1"/>
    <col min="1795" max="1795" width="5.42578125" style="86" customWidth="1"/>
    <col min="1796" max="1796" width="25.85546875" style="86" customWidth="1"/>
    <col min="1797" max="1797" width="15.5703125" style="86" customWidth="1"/>
    <col min="1798" max="1798" width="17.28515625" style="86" customWidth="1"/>
    <col min="1799" max="1799" width="28.5703125" style="86" customWidth="1"/>
    <col min="1800" max="1800" width="16" style="86" customWidth="1"/>
    <col min="1801" max="1801" width="13.42578125" style="86" customWidth="1"/>
    <col min="1802" max="1802" width="20.28515625" style="86" customWidth="1"/>
    <col min="1803" max="1806" width="5.7109375" style="86" customWidth="1"/>
    <col min="1807" max="1807" width="7.7109375" style="86" customWidth="1"/>
    <col min="1808" max="1808" width="1.42578125" style="86" customWidth="1"/>
    <col min="1809" max="1812" width="6.140625" style="86" customWidth="1"/>
    <col min="1813" max="1813" width="7.85546875" style="86" customWidth="1"/>
    <col min="1814" max="1814" width="70.85546875" style="86" customWidth="1"/>
    <col min="1815" max="1815" width="32.28515625" style="86" customWidth="1"/>
    <col min="1816" max="1816" width="25.42578125" style="86" customWidth="1"/>
    <col min="1817" max="1817" width="57.140625" style="86" customWidth="1"/>
    <col min="1818" max="2048" width="11.42578125" style="86"/>
    <col min="2049" max="2049" width="17.7109375" style="86" customWidth="1"/>
    <col min="2050" max="2050" width="18.85546875" style="86" customWidth="1"/>
    <col min="2051" max="2051" width="5.42578125" style="86" customWidth="1"/>
    <col min="2052" max="2052" width="25.85546875" style="86" customWidth="1"/>
    <col min="2053" max="2053" width="15.5703125" style="86" customWidth="1"/>
    <col min="2054" max="2054" width="17.28515625" style="86" customWidth="1"/>
    <col min="2055" max="2055" width="28.5703125" style="86" customWidth="1"/>
    <col min="2056" max="2056" width="16" style="86" customWidth="1"/>
    <col min="2057" max="2057" width="13.42578125" style="86" customWidth="1"/>
    <col min="2058" max="2058" width="20.28515625" style="86" customWidth="1"/>
    <col min="2059" max="2062" width="5.7109375" style="86" customWidth="1"/>
    <col min="2063" max="2063" width="7.7109375" style="86" customWidth="1"/>
    <col min="2064" max="2064" width="1.42578125" style="86" customWidth="1"/>
    <col min="2065" max="2068" width="6.140625" style="86" customWidth="1"/>
    <col min="2069" max="2069" width="7.85546875" style="86" customWidth="1"/>
    <col min="2070" max="2070" width="70.85546875" style="86" customWidth="1"/>
    <col min="2071" max="2071" width="32.28515625" style="86" customWidth="1"/>
    <col min="2072" max="2072" width="25.42578125" style="86" customWidth="1"/>
    <col min="2073" max="2073" width="57.140625" style="86" customWidth="1"/>
    <col min="2074" max="2304" width="11.42578125" style="86"/>
    <col min="2305" max="2305" width="17.7109375" style="86" customWidth="1"/>
    <col min="2306" max="2306" width="18.85546875" style="86" customWidth="1"/>
    <col min="2307" max="2307" width="5.42578125" style="86" customWidth="1"/>
    <col min="2308" max="2308" width="25.85546875" style="86" customWidth="1"/>
    <col min="2309" max="2309" width="15.5703125" style="86" customWidth="1"/>
    <col min="2310" max="2310" width="17.28515625" style="86" customWidth="1"/>
    <col min="2311" max="2311" width="28.5703125" style="86" customWidth="1"/>
    <col min="2312" max="2312" width="16" style="86" customWidth="1"/>
    <col min="2313" max="2313" width="13.42578125" style="86" customWidth="1"/>
    <col min="2314" max="2314" width="20.28515625" style="86" customWidth="1"/>
    <col min="2315" max="2318" width="5.7109375" style="86" customWidth="1"/>
    <col min="2319" max="2319" width="7.7109375" style="86" customWidth="1"/>
    <col min="2320" max="2320" width="1.42578125" style="86" customWidth="1"/>
    <col min="2321" max="2324" width="6.140625" style="86" customWidth="1"/>
    <col min="2325" max="2325" width="7.85546875" style="86" customWidth="1"/>
    <col min="2326" max="2326" width="70.85546875" style="86" customWidth="1"/>
    <col min="2327" max="2327" width="32.28515625" style="86" customWidth="1"/>
    <col min="2328" max="2328" width="25.42578125" style="86" customWidth="1"/>
    <col min="2329" max="2329" width="57.140625" style="86" customWidth="1"/>
    <col min="2330" max="2560" width="11.42578125" style="86"/>
    <col min="2561" max="2561" width="17.7109375" style="86" customWidth="1"/>
    <col min="2562" max="2562" width="18.85546875" style="86" customWidth="1"/>
    <col min="2563" max="2563" width="5.42578125" style="86" customWidth="1"/>
    <col min="2564" max="2564" width="25.85546875" style="86" customWidth="1"/>
    <col min="2565" max="2565" width="15.5703125" style="86" customWidth="1"/>
    <col min="2566" max="2566" width="17.28515625" style="86" customWidth="1"/>
    <col min="2567" max="2567" width="28.5703125" style="86" customWidth="1"/>
    <col min="2568" max="2568" width="16" style="86" customWidth="1"/>
    <col min="2569" max="2569" width="13.42578125" style="86" customWidth="1"/>
    <col min="2570" max="2570" width="20.28515625" style="86" customWidth="1"/>
    <col min="2571" max="2574" width="5.7109375" style="86" customWidth="1"/>
    <col min="2575" max="2575" width="7.7109375" style="86" customWidth="1"/>
    <col min="2576" max="2576" width="1.42578125" style="86" customWidth="1"/>
    <col min="2577" max="2580" width="6.140625" style="86" customWidth="1"/>
    <col min="2581" max="2581" width="7.85546875" style="86" customWidth="1"/>
    <col min="2582" max="2582" width="70.85546875" style="86" customWidth="1"/>
    <col min="2583" max="2583" width="32.28515625" style="86" customWidth="1"/>
    <col min="2584" max="2584" width="25.42578125" style="86" customWidth="1"/>
    <col min="2585" max="2585" width="57.140625" style="86" customWidth="1"/>
    <col min="2586" max="2816" width="11.42578125" style="86"/>
    <col min="2817" max="2817" width="17.7109375" style="86" customWidth="1"/>
    <col min="2818" max="2818" width="18.85546875" style="86" customWidth="1"/>
    <col min="2819" max="2819" width="5.42578125" style="86" customWidth="1"/>
    <col min="2820" max="2820" width="25.85546875" style="86" customWidth="1"/>
    <col min="2821" max="2821" width="15.5703125" style="86" customWidth="1"/>
    <col min="2822" max="2822" width="17.28515625" style="86" customWidth="1"/>
    <col min="2823" max="2823" width="28.5703125" style="86" customWidth="1"/>
    <col min="2824" max="2824" width="16" style="86" customWidth="1"/>
    <col min="2825" max="2825" width="13.42578125" style="86" customWidth="1"/>
    <col min="2826" max="2826" width="20.28515625" style="86" customWidth="1"/>
    <col min="2827" max="2830" width="5.7109375" style="86" customWidth="1"/>
    <col min="2831" max="2831" width="7.7109375" style="86" customWidth="1"/>
    <col min="2832" max="2832" width="1.42578125" style="86" customWidth="1"/>
    <col min="2833" max="2836" width="6.140625" style="86" customWidth="1"/>
    <col min="2837" max="2837" width="7.85546875" style="86" customWidth="1"/>
    <col min="2838" max="2838" width="70.85546875" style="86" customWidth="1"/>
    <col min="2839" max="2839" width="32.28515625" style="86" customWidth="1"/>
    <col min="2840" max="2840" width="25.42578125" style="86" customWidth="1"/>
    <col min="2841" max="2841" width="57.140625" style="86" customWidth="1"/>
    <col min="2842" max="3072" width="11.42578125" style="86"/>
    <col min="3073" max="3073" width="17.7109375" style="86" customWidth="1"/>
    <col min="3074" max="3074" width="18.85546875" style="86" customWidth="1"/>
    <col min="3075" max="3075" width="5.42578125" style="86" customWidth="1"/>
    <col min="3076" max="3076" width="25.85546875" style="86" customWidth="1"/>
    <col min="3077" max="3077" width="15.5703125" style="86" customWidth="1"/>
    <col min="3078" max="3078" width="17.28515625" style="86" customWidth="1"/>
    <col min="3079" max="3079" width="28.5703125" style="86" customWidth="1"/>
    <col min="3080" max="3080" width="16" style="86" customWidth="1"/>
    <col min="3081" max="3081" width="13.42578125" style="86" customWidth="1"/>
    <col min="3082" max="3082" width="20.28515625" style="86" customWidth="1"/>
    <col min="3083" max="3086" width="5.7109375" style="86" customWidth="1"/>
    <col min="3087" max="3087" width="7.7109375" style="86" customWidth="1"/>
    <col min="3088" max="3088" width="1.42578125" style="86" customWidth="1"/>
    <col min="3089" max="3092" width="6.140625" style="86" customWidth="1"/>
    <col min="3093" max="3093" width="7.85546875" style="86" customWidth="1"/>
    <col min="3094" max="3094" width="70.85546875" style="86" customWidth="1"/>
    <col min="3095" max="3095" width="32.28515625" style="86" customWidth="1"/>
    <col min="3096" max="3096" width="25.42578125" style="86" customWidth="1"/>
    <col min="3097" max="3097" width="57.140625" style="86" customWidth="1"/>
    <col min="3098" max="3328" width="11.42578125" style="86"/>
    <col min="3329" max="3329" width="17.7109375" style="86" customWidth="1"/>
    <col min="3330" max="3330" width="18.85546875" style="86" customWidth="1"/>
    <col min="3331" max="3331" width="5.42578125" style="86" customWidth="1"/>
    <col min="3332" max="3332" width="25.85546875" style="86" customWidth="1"/>
    <col min="3333" max="3333" width="15.5703125" style="86" customWidth="1"/>
    <col min="3334" max="3334" width="17.28515625" style="86" customWidth="1"/>
    <col min="3335" max="3335" width="28.5703125" style="86" customWidth="1"/>
    <col min="3336" max="3336" width="16" style="86" customWidth="1"/>
    <col min="3337" max="3337" width="13.42578125" style="86" customWidth="1"/>
    <col min="3338" max="3338" width="20.28515625" style="86" customWidth="1"/>
    <col min="3339" max="3342" width="5.7109375" style="86" customWidth="1"/>
    <col min="3343" max="3343" width="7.7109375" style="86" customWidth="1"/>
    <col min="3344" max="3344" width="1.42578125" style="86" customWidth="1"/>
    <col min="3345" max="3348" width="6.140625" style="86" customWidth="1"/>
    <col min="3349" max="3349" width="7.85546875" style="86" customWidth="1"/>
    <col min="3350" max="3350" width="70.85546875" style="86" customWidth="1"/>
    <col min="3351" max="3351" width="32.28515625" style="86" customWidth="1"/>
    <col min="3352" max="3352" width="25.42578125" style="86" customWidth="1"/>
    <col min="3353" max="3353" width="57.140625" style="86" customWidth="1"/>
    <col min="3354" max="3584" width="11.42578125" style="86"/>
    <col min="3585" max="3585" width="17.7109375" style="86" customWidth="1"/>
    <col min="3586" max="3586" width="18.85546875" style="86" customWidth="1"/>
    <col min="3587" max="3587" width="5.42578125" style="86" customWidth="1"/>
    <col min="3588" max="3588" width="25.85546875" style="86" customWidth="1"/>
    <col min="3589" max="3589" width="15.5703125" style="86" customWidth="1"/>
    <col min="3590" max="3590" width="17.28515625" style="86" customWidth="1"/>
    <col min="3591" max="3591" width="28.5703125" style="86" customWidth="1"/>
    <col min="3592" max="3592" width="16" style="86" customWidth="1"/>
    <col min="3593" max="3593" width="13.42578125" style="86" customWidth="1"/>
    <col min="3594" max="3594" width="20.28515625" style="86" customWidth="1"/>
    <col min="3595" max="3598" width="5.7109375" style="86" customWidth="1"/>
    <col min="3599" max="3599" width="7.7109375" style="86" customWidth="1"/>
    <col min="3600" max="3600" width="1.42578125" style="86" customWidth="1"/>
    <col min="3601" max="3604" width="6.140625" style="86" customWidth="1"/>
    <col min="3605" max="3605" width="7.85546875" style="86" customWidth="1"/>
    <col min="3606" max="3606" width="70.85546875" style="86" customWidth="1"/>
    <col min="3607" max="3607" width="32.28515625" style="86" customWidth="1"/>
    <col min="3608" max="3608" width="25.42578125" style="86" customWidth="1"/>
    <col min="3609" max="3609" width="57.140625" style="86" customWidth="1"/>
    <col min="3610" max="3840" width="11.42578125" style="86"/>
    <col min="3841" max="3841" width="17.7109375" style="86" customWidth="1"/>
    <col min="3842" max="3842" width="18.85546875" style="86" customWidth="1"/>
    <col min="3843" max="3843" width="5.42578125" style="86" customWidth="1"/>
    <col min="3844" max="3844" width="25.85546875" style="86" customWidth="1"/>
    <col min="3845" max="3845" width="15.5703125" style="86" customWidth="1"/>
    <col min="3846" max="3846" width="17.28515625" style="86" customWidth="1"/>
    <col min="3847" max="3847" width="28.5703125" style="86" customWidth="1"/>
    <col min="3848" max="3848" width="16" style="86" customWidth="1"/>
    <col min="3849" max="3849" width="13.42578125" style="86" customWidth="1"/>
    <col min="3850" max="3850" width="20.28515625" style="86" customWidth="1"/>
    <col min="3851" max="3854" width="5.7109375" style="86" customWidth="1"/>
    <col min="3855" max="3855" width="7.7109375" style="86" customWidth="1"/>
    <col min="3856" max="3856" width="1.42578125" style="86" customWidth="1"/>
    <col min="3857" max="3860" width="6.140625" style="86" customWidth="1"/>
    <col min="3861" max="3861" width="7.85546875" style="86" customWidth="1"/>
    <col min="3862" max="3862" width="70.85546875" style="86" customWidth="1"/>
    <col min="3863" max="3863" width="32.28515625" style="86" customWidth="1"/>
    <col min="3864" max="3864" width="25.42578125" style="86" customWidth="1"/>
    <col min="3865" max="3865" width="57.140625" style="86" customWidth="1"/>
    <col min="3866" max="4096" width="11.42578125" style="86"/>
    <col min="4097" max="4097" width="17.7109375" style="86" customWidth="1"/>
    <col min="4098" max="4098" width="18.85546875" style="86" customWidth="1"/>
    <col min="4099" max="4099" width="5.42578125" style="86" customWidth="1"/>
    <col min="4100" max="4100" width="25.85546875" style="86" customWidth="1"/>
    <col min="4101" max="4101" width="15.5703125" style="86" customWidth="1"/>
    <col min="4102" max="4102" width="17.28515625" style="86" customWidth="1"/>
    <col min="4103" max="4103" width="28.5703125" style="86" customWidth="1"/>
    <col min="4104" max="4104" width="16" style="86" customWidth="1"/>
    <col min="4105" max="4105" width="13.42578125" style="86" customWidth="1"/>
    <col min="4106" max="4106" width="20.28515625" style="86" customWidth="1"/>
    <col min="4107" max="4110" width="5.7109375" style="86" customWidth="1"/>
    <col min="4111" max="4111" width="7.7109375" style="86" customWidth="1"/>
    <col min="4112" max="4112" width="1.42578125" style="86" customWidth="1"/>
    <col min="4113" max="4116" width="6.140625" style="86" customWidth="1"/>
    <col min="4117" max="4117" width="7.85546875" style="86" customWidth="1"/>
    <col min="4118" max="4118" width="70.85546875" style="86" customWidth="1"/>
    <col min="4119" max="4119" width="32.28515625" style="86" customWidth="1"/>
    <col min="4120" max="4120" width="25.42578125" style="86" customWidth="1"/>
    <col min="4121" max="4121" width="57.140625" style="86" customWidth="1"/>
    <col min="4122" max="4352" width="11.42578125" style="86"/>
    <col min="4353" max="4353" width="17.7109375" style="86" customWidth="1"/>
    <col min="4354" max="4354" width="18.85546875" style="86" customWidth="1"/>
    <col min="4355" max="4355" width="5.42578125" style="86" customWidth="1"/>
    <col min="4356" max="4356" width="25.85546875" style="86" customWidth="1"/>
    <col min="4357" max="4357" width="15.5703125" style="86" customWidth="1"/>
    <col min="4358" max="4358" width="17.28515625" style="86" customWidth="1"/>
    <col min="4359" max="4359" width="28.5703125" style="86" customWidth="1"/>
    <col min="4360" max="4360" width="16" style="86" customWidth="1"/>
    <col min="4361" max="4361" width="13.42578125" style="86" customWidth="1"/>
    <col min="4362" max="4362" width="20.28515625" style="86" customWidth="1"/>
    <col min="4363" max="4366" width="5.7109375" style="86" customWidth="1"/>
    <col min="4367" max="4367" width="7.7109375" style="86" customWidth="1"/>
    <col min="4368" max="4368" width="1.42578125" style="86" customWidth="1"/>
    <col min="4369" max="4372" width="6.140625" style="86" customWidth="1"/>
    <col min="4373" max="4373" width="7.85546875" style="86" customWidth="1"/>
    <col min="4374" max="4374" width="70.85546875" style="86" customWidth="1"/>
    <col min="4375" max="4375" width="32.28515625" style="86" customWidth="1"/>
    <col min="4376" max="4376" width="25.42578125" style="86" customWidth="1"/>
    <col min="4377" max="4377" width="57.140625" style="86" customWidth="1"/>
    <col min="4378" max="4608" width="11.42578125" style="86"/>
    <col min="4609" max="4609" width="17.7109375" style="86" customWidth="1"/>
    <col min="4610" max="4610" width="18.85546875" style="86" customWidth="1"/>
    <col min="4611" max="4611" width="5.42578125" style="86" customWidth="1"/>
    <col min="4612" max="4612" width="25.85546875" style="86" customWidth="1"/>
    <col min="4613" max="4613" width="15.5703125" style="86" customWidth="1"/>
    <col min="4614" max="4614" width="17.28515625" style="86" customWidth="1"/>
    <col min="4615" max="4615" width="28.5703125" style="86" customWidth="1"/>
    <col min="4616" max="4616" width="16" style="86" customWidth="1"/>
    <col min="4617" max="4617" width="13.42578125" style="86" customWidth="1"/>
    <col min="4618" max="4618" width="20.28515625" style="86" customWidth="1"/>
    <col min="4619" max="4622" width="5.7109375" style="86" customWidth="1"/>
    <col min="4623" max="4623" width="7.7109375" style="86" customWidth="1"/>
    <col min="4624" max="4624" width="1.42578125" style="86" customWidth="1"/>
    <col min="4625" max="4628" width="6.140625" style="86" customWidth="1"/>
    <col min="4629" max="4629" width="7.85546875" style="86" customWidth="1"/>
    <col min="4630" max="4630" width="70.85546875" style="86" customWidth="1"/>
    <col min="4631" max="4631" width="32.28515625" style="86" customWidth="1"/>
    <col min="4632" max="4632" width="25.42578125" style="86" customWidth="1"/>
    <col min="4633" max="4633" width="57.140625" style="86" customWidth="1"/>
    <col min="4634" max="4864" width="11.42578125" style="86"/>
    <col min="4865" max="4865" width="17.7109375" style="86" customWidth="1"/>
    <col min="4866" max="4866" width="18.85546875" style="86" customWidth="1"/>
    <col min="4867" max="4867" width="5.42578125" style="86" customWidth="1"/>
    <col min="4868" max="4868" width="25.85546875" style="86" customWidth="1"/>
    <col min="4869" max="4869" width="15.5703125" style="86" customWidth="1"/>
    <col min="4870" max="4870" width="17.28515625" style="86" customWidth="1"/>
    <col min="4871" max="4871" width="28.5703125" style="86" customWidth="1"/>
    <col min="4872" max="4872" width="16" style="86" customWidth="1"/>
    <col min="4873" max="4873" width="13.42578125" style="86" customWidth="1"/>
    <col min="4874" max="4874" width="20.28515625" style="86" customWidth="1"/>
    <col min="4875" max="4878" width="5.7109375" style="86" customWidth="1"/>
    <col min="4879" max="4879" width="7.7109375" style="86" customWidth="1"/>
    <col min="4880" max="4880" width="1.42578125" style="86" customWidth="1"/>
    <col min="4881" max="4884" width="6.140625" style="86" customWidth="1"/>
    <col min="4885" max="4885" width="7.85546875" style="86" customWidth="1"/>
    <col min="4886" max="4886" width="70.85546875" style="86" customWidth="1"/>
    <col min="4887" max="4887" width="32.28515625" style="86" customWidth="1"/>
    <col min="4888" max="4888" width="25.42578125" style="86" customWidth="1"/>
    <col min="4889" max="4889" width="57.140625" style="86" customWidth="1"/>
    <col min="4890" max="5120" width="11.42578125" style="86"/>
    <col min="5121" max="5121" width="17.7109375" style="86" customWidth="1"/>
    <col min="5122" max="5122" width="18.85546875" style="86" customWidth="1"/>
    <col min="5123" max="5123" width="5.42578125" style="86" customWidth="1"/>
    <col min="5124" max="5124" width="25.85546875" style="86" customWidth="1"/>
    <col min="5125" max="5125" width="15.5703125" style="86" customWidth="1"/>
    <col min="5126" max="5126" width="17.28515625" style="86" customWidth="1"/>
    <col min="5127" max="5127" width="28.5703125" style="86" customWidth="1"/>
    <col min="5128" max="5128" width="16" style="86" customWidth="1"/>
    <col min="5129" max="5129" width="13.42578125" style="86" customWidth="1"/>
    <col min="5130" max="5130" width="20.28515625" style="86" customWidth="1"/>
    <col min="5131" max="5134" width="5.7109375" style="86" customWidth="1"/>
    <col min="5135" max="5135" width="7.7109375" style="86" customWidth="1"/>
    <col min="5136" max="5136" width="1.42578125" style="86" customWidth="1"/>
    <col min="5137" max="5140" width="6.140625" style="86" customWidth="1"/>
    <col min="5141" max="5141" width="7.85546875" style="86" customWidth="1"/>
    <col min="5142" max="5142" width="70.85546875" style="86" customWidth="1"/>
    <col min="5143" max="5143" width="32.28515625" style="86" customWidth="1"/>
    <col min="5144" max="5144" width="25.42578125" style="86" customWidth="1"/>
    <col min="5145" max="5145" width="57.140625" style="86" customWidth="1"/>
    <col min="5146" max="5376" width="11.42578125" style="86"/>
    <col min="5377" max="5377" width="17.7109375" style="86" customWidth="1"/>
    <col min="5378" max="5378" width="18.85546875" style="86" customWidth="1"/>
    <col min="5379" max="5379" width="5.42578125" style="86" customWidth="1"/>
    <col min="5380" max="5380" width="25.85546875" style="86" customWidth="1"/>
    <col min="5381" max="5381" width="15.5703125" style="86" customWidth="1"/>
    <col min="5382" max="5382" width="17.28515625" style="86" customWidth="1"/>
    <col min="5383" max="5383" width="28.5703125" style="86" customWidth="1"/>
    <col min="5384" max="5384" width="16" style="86" customWidth="1"/>
    <col min="5385" max="5385" width="13.42578125" style="86" customWidth="1"/>
    <col min="5386" max="5386" width="20.28515625" style="86" customWidth="1"/>
    <col min="5387" max="5390" width="5.7109375" style="86" customWidth="1"/>
    <col min="5391" max="5391" width="7.7109375" style="86" customWidth="1"/>
    <col min="5392" max="5392" width="1.42578125" style="86" customWidth="1"/>
    <col min="5393" max="5396" width="6.140625" style="86" customWidth="1"/>
    <col min="5397" max="5397" width="7.85546875" style="86" customWidth="1"/>
    <col min="5398" max="5398" width="70.85546875" style="86" customWidth="1"/>
    <col min="5399" max="5399" width="32.28515625" style="86" customWidth="1"/>
    <col min="5400" max="5400" width="25.42578125" style="86" customWidth="1"/>
    <col min="5401" max="5401" width="57.140625" style="86" customWidth="1"/>
    <col min="5402" max="5632" width="11.42578125" style="86"/>
    <col min="5633" max="5633" width="17.7109375" style="86" customWidth="1"/>
    <col min="5634" max="5634" width="18.85546875" style="86" customWidth="1"/>
    <col min="5635" max="5635" width="5.42578125" style="86" customWidth="1"/>
    <col min="5636" max="5636" width="25.85546875" style="86" customWidth="1"/>
    <col min="5637" max="5637" width="15.5703125" style="86" customWidth="1"/>
    <col min="5638" max="5638" width="17.28515625" style="86" customWidth="1"/>
    <col min="5639" max="5639" width="28.5703125" style="86" customWidth="1"/>
    <col min="5640" max="5640" width="16" style="86" customWidth="1"/>
    <col min="5641" max="5641" width="13.42578125" style="86" customWidth="1"/>
    <col min="5642" max="5642" width="20.28515625" style="86" customWidth="1"/>
    <col min="5643" max="5646" width="5.7109375" style="86" customWidth="1"/>
    <col min="5647" max="5647" width="7.7109375" style="86" customWidth="1"/>
    <col min="5648" max="5648" width="1.42578125" style="86" customWidth="1"/>
    <col min="5649" max="5652" width="6.140625" style="86" customWidth="1"/>
    <col min="5653" max="5653" width="7.85546875" style="86" customWidth="1"/>
    <col min="5654" max="5654" width="70.85546875" style="86" customWidth="1"/>
    <col min="5655" max="5655" width="32.28515625" style="86" customWidth="1"/>
    <col min="5656" max="5656" width="25.42578125" style="86" customWidth="1"/>
    <col min="5657" max="5657" width="57.140625" style="86" customWidth="1"/>
    <col min="5658" max="5888" width="11.42578125" style="86"/>
    <col min="5889" max="5889" width="17.7109375" style="86" customWidth="1"/>
    <col min="5890" max="5890" width="18.85546875" style="86" customWidth="1"/>
    <col min="5891" max="5891" width="5.42578125" style="86" customWidth="1"/>
    <col min="5892" max="5892" width="25.85546875" style="86" customWidth="1"/>
    <col min="5893" max="5893" width="15.5703125" style="86" customWidth="1"/>
    <col min="5894" max="5894" width="17.28515625" style="86" customWidth="1"/>
    <col min="5895" max="5895" width="28.5703125" style="86" customWidth="1"/>
    <col min="5896" max="5896" width="16" style="86" customWidth="1"/>
    <col min="5897" max="5897" width="13.42578125" style="86" customWidth="1"/>
    <col min="5898" max="5898" width="20.28515625" style="86" customWidth="1"/>
    <col min="5899" max="5902" width="5.7109375" style="86" customWidth="1"/>
    <col min="5903" max="5903" width="7.7109375" style="86" customWidth="1"/>
    <col min="5904" max="5904" width="1.42578125" style="86" customWidth="1"/>
    <col min="5905" max="5908" width="6.140625" style="86" customWidth="1"/>
    <col min="5909" max="5909" width="7.85546875" style="86" customWidth="1"/>
    <col min="5910" max="5910" width="70.85546875" style="86" customWidth="1"/>
    <col min="5911" max="5911" width="32.28515625" style="86" customWidth="1"/>
    <col min="5912" max="5912" width="25.42578125" style="86" customWidth="1"/>
    <col min="5913" max="5913" width="57.140625" style="86" customWidth="1"/>
    <col min="5914" max="6144" width="11.42578125" style="86"/>
    <col min="6145" max="6145" width="17.7109375" style="86" customWidth="1"/>
    <col min="6146" max="6146" width="18.85546875" style="86" customWidth="1"/>
    <col min="6147" max="6147" width="5.42578125" style="86" customWidth="1"/>
    <col min="6148" max="6148" width="25.85546875" style="86" customWidth="1"/>
    <col min="6149" max="6149" width="15.5703125" style="86" customWidth="1"/>
    <col min="6150" max="6150" width="17.28515625" style="86" customWidth="1"/>
    <col min="6151" max="6151" width="28.5703125" style="86" customWidth="1"/>
    <col min="6152" max="6152" width="16" style="86" customWidth="1"/>
    <col min="6153" max="6153" width="13.42578125" style="86" customWidth="1"/>
    <col min="6154" max="6154" width="20.28515625" style="86" customWidth="1"/>
    <col min="6155" max="6158" width="5.7109375" style="86" customWidth="1"/>
    <col min="6159" max="6159" width="7.7109375" style="86" customWidth="1"/>
    <col min="6160" max="6160" width="1.42578125" style="86" customWidth="1"/>
    <col min="6161" max="6164" width="6.140625" style="86" customWidth="1"/>
    <col min="6165" max="6165" width="7.85546875" style="86" customWidth="1"/>
    <col min="6166" max="6166" width="70.85546875" style="86" customWidth="1"/>
    <col min="6167" max="6167" width="32.28515625" style="86" customWidth="1"/>
    <col min="6168" max="6168" width="25.42578125" style="86" customWidth="1"/>
    <col min="6169" max="6169" width="57.140625" style="86" customWidth="1"/>
    <col min="6170" max="6400" width="11.42578125" style="86"/>
    <col min="6401" max="6401" width="17.7109375" style="86" customWidth="1"/>
    <col min="6402" max="6402" width="18.85546875" style="86" customWidth="1"/>
    <col min="6403" max="6403" width="5.42578125" style="86" customWidth="1"/>
    <col min="6404" max="6404" width="25.85546875" style="86" customWidth="1"/>
    <col min="6405" max="6405" width="15.5703125" style="86" customWidth="1"/>
    <col min="6406" max="6406" width="17.28515625" style="86" customWidth="1"/>
    <col min="6407" max="6407" width="28.5703125" style="86" customWidth="1"/>
    <col min="6408" max="6408" width="16" style="86" customWidth="1"/>
    <col min="6409" max="6409" width="13.42578125" style="86" customWidth="1"/>
    <col min="6410" max="6410" width="20.28515625" style="86" customWidth="1"/>
    <col min="6411" max="6414" width="5.7109375" style="86" customWidth="1"/>
    <col min="6415" max="6415" width="7.7109375" style="86" customWidth="1"/>
    <col min="6416" max="6416" width="1.42578125" style="86" customWidth="1"/>
    <col min="6417" max="6420" width="6.140625" style="86" customWidth="1"/>
    <col min="6421" max="6421" width="7.85546875" style="86" customWidth="1"/>
    <col min="6422" max="6422" width="70.85546875" style="86" customWidth="1"/>
    <col min="6423" max="6423" width="32.28515625" style="86" customWidth="1"/>
    <col min="6424" max="6424" width="25.42578125" style="86" customWidth="1"/>
    <col min="6425" max="6425" width="57.140625" style="86" customWidth="1"/>
    <col min="6426" max="6656" width="11.42578125" style="86"/>
    <col min="6657" max="6657" width="17.7109375" style="86" customWidth="1"/>
    <col min="6658" max="6658" width="18.85546875" style="86" customWidth="1"/>
    <col min="6659" max="6659" width="5.42578125" style="86" customWidth="1"/>
    <col min="6660" max="6660" width="25.85546875" style="86" customWidth="1"/>
    <col min="6661" max="6661" width="15.5703125" style="86" customWidth="1"/>
    <col min="6662" max="6662" width="17.28515625" style="86" customWidth="1"/>
    <col min="6663" max="6663" width="28.5703125" style="86" customWidth="1"/>
    <col min="6664" max="6664" width="16" style="86" customWidth="1"/>
    <col min="6665" max="6665" width="13.42578125" style="86" customWidth="1"/>
    <col min="6666" max="6666" width="20.28515625" style="86" customWidth="1"/>
    <col min="6667" max="6670" width="5.7109375" style="86" customWidth="1"/>
    <col min="6671" max="6671" width="7.7109375" style="86" customWidth="1"/>
    <col min="6672" max="6672" width="1.42578125" style="86" customWidth="1"/>
    <col min="6673" max="6676" width="6.140625" style="86" customWidth="1"/>
    <col min="6677" max="6677" width="7.85546875" style="86" customWidth="1"/>
    <col min="6678" max="6678" width="70.85546875" style="86" customWidth="1"/>
    <col min="6679" max="6679" width="32.28515625" style="86" customWidth="1"/>
    <col min="6680" max="6680" width="25.42578125" style="86" customWidth="1"/>
    <col min="6681" max="6681" width="57.140625" style="86" customWidth="1"/>
    <col min="6682" max="6912" width="11.42578125" style="86"/>
    <col min="6913" max="6913" width="17.7109375" style="86" customWidth="1"/>
    <col min="6914" max="6914" width="18.85546875" style="86" customWidth="1"/>
    <col min="6915" max="6915" width="5.42578125" style="86" customWidth="1"/>
    <col min="6916" max="6916" width="25.85546875" style="86" customWidth="1"/>
    <col min="6917" max="6917" width="15.5703125" style="86" customWidth="1"/>
    <col min="6918" max="6918" width="17.28515625" style="86" customWidth="1"/>
    <col min="6919" max="6919" width="28.5703125" style="86" customWidth="1"/>
    <col min="6920" max="6920" width="16" style="86" customWidth="1"/>
    <col min="6921" max="6921" width="13.42578125" style="86" customWidth="1"/>
    <col min="6922" max="6922" width="20.28515625" style="86" customWidth="1"/>
    <col min="6923" max="6926" width="5.7109375" style="86" customWidth="1"/>
    <col min="6927" max="6927" width="7.7109375" style="86" customWidth="1"/>
    <col min="6928" max="6928" width="1.42578125" style="86" customWidth="1"/>
    <col min="6929" max="6932" width="6.140625" style="86" customWidth="1"/>
    <col min="6933" max="6933" width="7.85546875" style="86" customWidth="1"/>
    <col min="6934" max="6934" width="70.85546875" style="86" customWidth="1"/>
    <col min="6935" max="6935" width="32.28515625" style="86" customWidth="1"/>
    <col min="6936" max="6936" width="25.42578125" style="86" customWidth="1"/>
    <col min="6937" max="6937" width="57.140625" style="86" customWidth="1"/>
    <col min="6938" max="7168" width="11.42578125" style="86"/>
    <col min="7169" max="7169" width="17.7109375" style="86" customWidth="1"/>
    <col min="7170" max="7170" width="18.85546875" style="86" customWidth="1"/>
    <col min="7171" max="7171" width="5.42578125" style="86" customWidth="1"/>
    <col min="7172" max="7172" width="25.85546875" style="86" customWidth="1"/>
    <col min="7173" max="7173" width="15.5703125" style="86" customWidth="1"/>
    <col min="7174" max="7174" width="17.28515625" style="86" customWidth="1"/>
    <col min="7175" max="7175" width="28.5703125" style="86" customWidth="1"/>
    <col min="7176" max="7176" width="16" style="86" customWidth="1"/>
    <col min="7177" max="7177" width="13.42578125" style="86" customWidth="1"/>
    <col min="7178" max="7178" width="20.28515625" style="86" customWidth="1"/>
    <col min="7179" max="7182" width="5.7109375" style="86" customWidth="1"/>
    <col min="7183" max="7183" width="7.7109375" style="86" customWidth="1"/>
    <col min="7184" max="7184" width="1.42578125" style="86" customWidth="1"/>
    <col min="7185" max="7188" width="6.140625" style="86" customWidth="1"/>
    <col min="7189" max="7189" width="7.85546875" style="86" customWidth="1"/>
    <col min="7190" max="7190" width="70.85546875" style="86" customWidth="1"/>
    <col min="7191" max="7191" width="32.28515625" style="86" customWidth="1"/>
    <col min="7192" max="7192" width="25.42578125" style="86" customWidth="1"/>
    <col min="7193" max="7193" width="57.140625" style="86" customWidth="1"/>
    <col min="7194" max="7424" width="11.42578125" style="86"/>
    <col min="7425" max="7425" width="17.7109375" style="86" customWidth="1"/>
    <col min="7426" max="7426" width="18.85546875" style="86" customWidth="1"/>
    <col min="7427" max="7427" width="5.42578125" style="86" customWidth="1"/>
    <col min="7428" max="7428" width="25.85546875" style="86" customWidth="1"/>
    <col min="7429" max="7429" width="15.5703125" style="86" customWidth="1"/>
    <col min="7430" max="7430" width="17.28515625" style="86" customWidth="1"/>
    <col min="7431" max="7431" width="28.5703125" style="86" customWidth="1"/>
    <col min="7432" max="7432" width="16" style="86" customWidth="1"/>
    <col min="7433" max="7433" width="13.42578125" style="86" customWidth="1"/>
    <col min="7434" max="7434" width="20.28515625" style="86" customWidth="1"/>
    <col min="7435" max="7438" width="5.7109375" style="86" customWidth="1"/>
    <col min="7439" max="7439" width="7.7109375" style="86" customWidth="1"/>
    <col min="7440" max="7440" width="1.42578125" style="86" customWidth="1"/>
    <col min="7441" max="7444" width="6.140625" style="86" customWidth="1"/>
    <col min="7445" max="7445" width="7.85546875" style="86" customWidth="1"/>
    <col min="7446" max="7446" width="70.85546875" style="86" customWidth="1"/>
    <col min="7447" max="7447" width="32.28515625" style="86" customWidth="1"/>
    <col min="7448" max="7448" width="25.42578125" style="86" customWidth="1"/>
    <col min="7449" max="7449" width="57.140625" style="86" customWidth="1"/>
    <col min="7450" max="7680" width="11.42578125" style="86"/>
    <col min="7681" max="7681" width="17.7109375" style="86" customWidth="1"/>
    <col min="7682" max="7682" width="18.85546875" style="86" customWidth="1"/>
    <col min="7683" max="7683" width="5.42578125" style="86" customWidth="1"/>
    <col min="7684" max="7684" width="25.85546875" style="86" customWidth="1"/>
    <col min="7685" max="7685" width="15.5703125" style="86" customWidth="1"/>
    <col min="7686" max="7686" width="17.28515625" style="86" customWidth="1"/>
    <col min="7687" max="7687" width="28.5703125" style="86" customWidth="1"/>
    <col min="7688" max="7688" width="16" style="86" customWidth="1"/>
    <col min="7689" max="7689" width="13.42578125" style="86" customWidth="1"/>
    <col min="7690" max="7690" width="20.28515625" style="86" customWidth="1"/>
    <col min="7691" max="7694" width="5.7109375" style="86" customWidth="1"/>
    <col min="7695" max="7695" width="7.7109375" style="86" customWidth="1"/>
    <col min="7696" max="7696" width="1.42578125" style="86" customWidth="1"/>
    <col min="7697" max="7700" width="6.140625" style="86" customWidth="1"/>
    <col min="7701" max="7701" width="7.85546875" style="86" customWidth="1"/>
    <col min="7702" max="7702" width="70.85546875" style="86" customWidth="1"/>
    <col min="7703" max="7703" width="32.28515625" style="86" customWidth="1"/>
    <col min="7704" max="7704" width="25.42578125" style="86" customWidth="1"/>
    <col min="7705" max="7705" width="57.140625" style="86" customWidth="1"/>
    <col min="7706" max="7936" width="11.42578125" style="86"/>
    <col min="7937" max="7937" width="17.7109375" style="86" customWidth="1"/>
    <col min="7938" max="7938" width="18.85546875" style="86" customWidth="1"/>
    <col min="7939" max="7939" width="5.42578125" style="86" customWidth="1"/>
    <col min="7940" max="7940" width="25.85546875" style="86" customWidth="1"/>
    <col min="7941" max="7941" width="15.5703125" style="86" customWidth="1"/>
    <col min="7942" max="7942" width="17.28515625" style="86" customWidth="1"/>
    <col min="7943" max="7943" width="28.5703125" style="86" customWidth="1"/>
    <col min="7944" max="7944" width="16" style="86" customWidth="1"/>
    <col min="7945" max="7945" width="13.42578125" style="86" customWidth="1"/>
    <col min="7946" max="7946" width="20.28515625" style="86" customWidth="1"/>
    <col min="7947" max="7950" width="5.7109375" style="86" customWidth="1"/>
    <col min="7951" max="7951" width="7.7109375" style="86" customWidth="1"/>
    <col min="7952" max="7952" width="1.42578125" style="86" customWidth="1"/>
    <col min="7953" max="7956" width="6.140625" style="86" customWidth="1"/>
    <col min="7957" max="7957" width="7.85546875" style="86" customWidth="1"/>
    <col min="7958" max="7958" width="70.85546875" style="86" customWidth="1"/>
    <col min="7959" max="7959" width="32.28515625" style="86" customWidth="1"/>
    <col min="7960" max="7960" width="25.42578125" style="86" customWidth="1"/>
    <col min="7961" max="7961" width="57.140625" style="86" customWidth="1"/>
    <col min="7962" max="8192" width="11.42578125" style="86"/>
    <col min="8193" max="8193" width="17.7109375" style="86" customWidth="1"/>
    <col min="8194" max="8194" width="18.85546875" style="86" customWidth="1"/>
    <col min="8195" max="8195" width="5.42578125" style="86" customWidth="1"/>
    <col min="8196" max="8196" width="25.85546875" style="86" customWidth="1"/>
    <col min="8197" max="8197" width="15.5703125" style="86" customWidth="1"/>
    <col min="8198" max="8198" width="17.28515625" style="86" customWidth="1"/>
    <col min="8199" max="8199" width="28.5703125" style="86" customWidth="1"/>
    <col min="8200" max="8200" width="16" style="86" customWidth="1"/>
    <col min="8201" max="8201" width="13.42578125" style="86" customWidth="1"/>
    <col min="8202" max="8202" width="20.28515625" style="86" customWidth="1"/>
    <col min="8203" max="8206" width="5.7109375" style="86" customWidth="1"/>
    <col min="8207" max="8207" width="7.7109375" style="86" customWidth="1"/>
    <col min="8208" max="8208" width="1.42578125" style="86" customWidth="1"/>
    <col min="8209" max="8212" width="6.140625" style="86" customWidth="1"/>
    <col min="8213" max="8213" width="7.85546875" style="86" customWidth="1"/>
    <col min="8214" max="8214" width="70.85546875" style="86" customWidth="1"/>
    <col min="8215" max="8215" width="32.28515625" style="86" customWidth="1"/>
    <col min="8216" max="8216" width="25.42578125" style="86" customWidth="1"/>
    <col min="8217" max="8217" width="57.140625" style="86" customWidth="1"/>
    <col min="8218" max="8448" width="11.42578125" style="86"/>
    <col min="8449" max="8449" width="17.7109375" style="86" customWidth="1"/>
    <col min="8450" max="8450" width="18.85546875" style="86" customWidth="1"/>
    <col min="8451" max="8451" width="5.42578125" style="86" customWidth="1"/>
    <col min="8452" max="8452" width="25.85546875" style="86" customWidth="1"/>
    <col min="8453" max="8453" width="15.5703125" style="86" customWidth="1"/>
    <col min="8454" max="8454" width="17.28515625" style="86" customWidth="1"/>
    <col min="8455" max="8455" width="28.5703125" style="86" customWidth="1"/>
    <col min="8456" max="8456" width="16" style="86" customWidth="1"/>
    <col min="8457" max="8457" width="13.42578125" style="86" customWidth="1"/>
    <col min="8458" max="8458" width="20.28515625" style="86" customWidth="1"/>
    <col min="8459" max="8462" width="5.7109375" style="86" customWidth="1"/>
    <col min="8463" max="8463" width="7.7109375" style="86" customWidth="1"/>
    <col min="8464" max="8464" width="1.42578125" style="86" customWidth="1"/>
    <col min="8465" max="8468" width="6.140625" style="86" customWidth="1"/>
    <col min="8469" max="8469" width="7.85546875" style="86" customWidth="1"/>
    <col min="8470" max="8470" width="70.85546875" style="86" customWidth="1"/>
    <col min="8471" max="8471" width="32.28515625" style="86" customWidth="1"/>
    <col min="8472" max="8472" width="25.42578125" style="86" customWidth="1"/>
    <col min="8473" max="8473" width="57.140625" style="86" customWidth="1"/>
    <col min="8474" max="8704" width="11.42578125" style="86"/>
    <col min="8705" max="8705" width="17.7109375" style="86" customWidth="1"/>
    <col min="8706" max="8706" width="18.85546875" style="86" customWidth="1"/>
    <col min="8707" max="8707" width="5.42578125" style="86" customWidth="1"/>
    <col min="8708" max="8708" width="25.85546875" style="86" customWidth="1"/>
    <col min="8709" max="8709" width="15.5703125" style="86" customWidth="1"/>
    <col min="8710" max="8710" width="17.28515625" style="86" customWidth="1"/>
    <col min="8711" max="8711" width="28.5703125" style="86" customWidth="1"/>
    <col min="8712" max="8712" width="16" style="86" customWidth="1"/>
    <col min="8713" max="8713" width="13.42578125" style="86" customWidth="1"/>
    <col min="8714" max="8714" width="20.28515625" style="86" customWidth="1"/>
    <col min="8715" max="8718" width="5.7109375" style="86" customWidth="1"/>
    <col min="8719" max="8719" width="7.7109375" style="86" customWidth="1"/>
    <col min="8720" max="8720" width="1.42578125" style="86" customWidth="1"/>
    <col min="8721" max="8724" width="6.140625" style="86" customWidth="1"/>
    <col min="8725" max="8725" width="7.85546875" style="86" customWidth="1"/>
    <col min="8726" max="8726" width="70.85546875" style="86" customWidth="1"/>
    <col min="8727" max="8727" width="32.28515625" style="86" customWidth="1"/>
    <col min="8728" max="8728" width="25.42578125" style="86" customWidth="1"/>
    <col min="8729" max="8729" width="57.140625" style="86" customWidth="1"/>
    <col min="8730" max="8960" width="11.42578125" style="86"/>
    <col min="8961" max="8961" width="17.7109375" style="86" customWidth="1"/>
    <col min="8962" max="8962" width="18.85546875" style="86" customWidth="1"/>
    <col min="8963" max="8963" width="5.42578125" style="86" customWidth="1"/>
    <col min="8964" max="8964" width="25.85546875" style="86" customWidth="1"/>
    <col min="8965" max="8965" width="15.5703125" style="86" customWidth="1"/>
    <col min="8966" max="8966" width="17.28515625" style="86" customWidth="1"/>
    <col min="8967" max="8967" width="28.5703125" style="86" customWidth="1"/>
    <col min="8968" max="8968" width="16" style="86" customWidth="1"/>
    <col min="8969" max="8969" width="13.42578125" style="86" customWidth="1"/>
    <col min="8970" max="8970" width="20.28515625" style="86" customWidth="1"/>
    <col min="8971" max="8974" width="5.7109375" style="86" customWidth="1"/>
    <col min="8975" max="8975" width="7.7109375" style="86" customWidth="1"/>
    <col min="8976" max="8976" width="1.42578125" style="86" customWidth="1"/>
    <col min="8977" max="8980" width="6.140625" style="86" customWidth="1"/>
    <col min="8981" max="8981" width="7.85546875" style="86" customWidth="1"/>
    <col min="8982" max="8982" width="70.85546875" style="86" customWidth="1"/>
    <col min="8983" max="8983" width="32.28515625" style="86" customWidth="1"/>
    <col min="8984" max="8984" width="25.42578125" style="86" customWidth="1"/>
    <col min="8985" max="8985" width="57.140625" style="86" customWidth="1"/>
    <col min="8986" max="9216" width="11.42578125" style="86"/>
    <col min="9217" max="9217" width="17.7109375" style="86" customWidth="1"/>
    <col min="9218" max="9218" width="18.85546875" style="86" customWidth="1"/>
    <col min="9219" max="9219" width="5.42578125" style="86" customWidth="1"/>
    <col min="9220" max="9220" width="25.85546875" style="86" customWidth="1"/>
    <col min="9221" max="9221" width="15.5703125" style="86" customWidth="1"/>
    <col min="9222" max="9222" width="17.28515625" style="86" customWidth="1"/>
    <col min="9223" max="9223" width="28.5703125" style="86" customWidth="1"/>
    <col min="9224" max="9224" width="16" style="86" customWidth="1"/>
    <col min="9225" max="9225" width="13.42578125" style="86" customWidth="1"/>
    <col min="9226" max="9226" width="20.28515625" style="86" customWidth="1"/>
    <col min="9227" max="9230" width="5.7109375" style="86" customWidth="1"/>
    <col min="9231" max="9231" width="7.7109375" style="86" customWidth="1"/>
    <col min="9232" max="9232" width="1.42578125" style="86" customWidth="1"/>
    <col min="9233" max="9236" width="6.140625" style="86" customWidth="1"/>
    <col min="9237" max="9237" width="7.85546875" style="86" customWidth="1"/>
    <col min="9238" max="9238" width="70.85546875" style="86" customWidth="1"/>
    <col min="9239" max="9239" width="32.28515625" style="86" customWidth="1"/>
    <col min="9240" max="9240" width="25.42578125" style="86" customWidth="1"/>
    <col min="9241" max="9241" width="57.140625" style="86" customWidth="1"/>
    <col min="9242" max="9472" width="11.42578125" style="86"/>
    <col min="9473" max="9473" width="17.7109375" style="86" customWidth="1"/>
    <col min="9474" max="9474" width="18.85546875" style="86" customWidth="1"/>
    <col min="9475" max="9475" width="5.42578125" style="86" customWidth="1"/>
    <col min="9476" max="9476" width="25.85546875" style="86" customWidth="1"/>
    <col min="9477" max="9477" width="15.5703125" style="86" customWidth="1"/>
    <col min="9478" max="9478" width="17.28515625" style="86" customWidth="1"/>
    <col min="9479" max="9479" width="28.5703125" style="86" customWidth="1"/>
    <col min="9480" max="9480" width="16" style="86" customWidth="1"/>
    <col min="9481" max="9481" width="13.42578125" style="86" customWidth="1"/>
    <col min="9482" max="9482" width="20.28515625" style="86" customWidth="1"/>
    <col min="9483" max="9486" width="5.7109375" style="86" customWidth="1"/>
    <col min="9487" max="9487" width="7.7109375" style="86" customWidth="1"/>
    <col min="9488" max="9488" width="1.42578125" style="86" customWidth="1"/>
    <col min="9489" max="9492" width="6.140625" style="86" customWidth="1"/>
    <col min="9493" max="9493" width="7.85546875" style="86" customWidth="1"/>
    <col min="9494" max="9494" width="70.85546875" style="86" customWidth="1"/>
    <col min="9495" max="9495" width="32.28515625" style="86" customWidth="1"/>
    <col min="9496" max="9496" width="25.42578125" style="86" customWidth="1"/>
    <col min="9497" max="9497" width="57.140625" style="86" customWidth="1"/>
    <col min="9498" max="9728" width="11.42578125" style="86"/>
    <col min="9729" max="9729" width="17.7109375" style="86" customWidth="1"/>
    <col min="9730" max="9730" width="18.85546875" style="86" customWidth="1"/>
    <col min="9731" max="9731" width="5.42578125" style="86" customWidth="1"/>
    <col min="9732" max="9732" width="25.85546875" style="86" customWidth="1"/>
    <col min="9733" max="9733" width="15.5703125" style="86" customWidth="1"/>
    <col min="9734" max="9734" width="17.28515625" style="86" customWidth="1"/>
    <col min="9735" max="9735" width="28.5703125" style="86" customWidth="1"/>
    <col min="9736" max="9736" width="16" style="86" customWidth="1"/>
    <col min="9737" max="9737" width="13.42578125" style="86" customWidth="1"/>
    <col min="9738" max="9738" width="20.28515625" style="86" customWidth="1"/>
    <col min="9739" max="9742" width="5.7109375" style="86" customWidth="1"/>
    <col min="9743" max="9743" width="7.7109375" style="86" customWidth="1"/>
    <col min="9744" max="9744" width="1.42578125" style="86" customWidth="1"/>
    <col min="9745" max="9748" width="6.140625" style="86" customWidth="1"/>
    <col min="9749" max="9749" width="7.85546875" style="86" customWidth="1"/>
    <col min="9750" max="9750" width="70.85546875" style="86" customWidth="1"/>
    <col min="9751" max="9751" width="32.28515625" style="86" customWidth="1"/>
    <col min="9752" max="9752" width="25.42578125" style="86" customWidth="1"/>
    <col min="9753" max="9753" width="57.140625" style="86" customWidth="1"/>
    <col min="9754" max="9984" width="11.42578125" style="86"/>
    <col min="9985" max="9985" width="17.7109375" style="86" customWidth="1"/>
    <col min="9986" max="9986" width="18.85546875" style="86" customWidth="1"/>
    <col min="9987" max="9987" width="5.42578125" style="86" customWidth="1"/>
    <col min="9988" max="9988" width="25.85546875" style="86" customWidth="1"/>
    <col min="9989" max="9989" width="15.5703125" style="86" customWidth="1"/>
    <col min="9990" max="9990" width="17.28515625" style="86" customWidth="1"/>
    <col min="9991" max="9991" width="28.5703125" style="86" customWidth="1"/>
    <col min="9992" max="9992" width="16" style="86" customWidth="1"/>
    <col min="9993" max="9993" width="13.42578125" style="86" customWidth="1"/>
    <col min="9994" max="9994" width="20.28515625" style="86" customWidth="1"/>
    <col min="9995" max="9998" width="5.7109375" style="86" customWidth="1"/>
    <col min="9999" max="9999" width="7.7109375" style="86" customWidth="1"/>
    <col min="10000" max="10000" width="1.42578125" style="86" customWidth="1"/>
    <col min="10001" max="10004" width="6.140625" style="86" customWidth="1"/>
    <col min="10005" max="10005" width="7.85546875" style="86" customWidth="1"/>
    <col min="10006" max="10006" width="70.85546875" style="86" customWidth="1"/>
    <col min="10007" max="10007" width="32.28515625" style="86" customWidth="1"/>
    <col min="10008" max="10008" width="25.42578125" style="86" customWidth="1"/>
    <col min="10009" max="10009" width="57.140625" style="86" customWidth="1"/>
    <col min="10010" max="10240" width="11.42578125" style="86"/>
    <col min="10241" max="10241" width="17.7109375" style="86" customWidth="1"/>
    <col min="10242" max="10242" width="18.85546875" style="86" customWidth="1"/>
    <col min="10243" max="10243" width="5.42578125" style="86" customWidth="1"/>
    <col min="10244" max="10244" width="25.85546875" style="86" customWidth="1"/>
    <col min="10245" max="10245" width="15.5703125" style="86" customWidth="1"/>
    <col min="10246" max="10246" width="17.28515625" style="86" customWidth="1"/>
    <col min="10247" max="10247" width="28.5703125" style="86" customWidth="1"/>
    <col min="10248" max="10248" width="16" style="86" customWidth="1"/>
    <col min="10249" max="10249" width="13.42578125" style="86" customWidth="1"/>
    <col min="10250" max="10250" width="20.28515625" style="86" customWidth="1"/>
    <col min="10251" max="10254" width="5.7109375" style="86" customWidth="1"/>
    <col min="10255" max="10255" width="7.7109375" style="86" customWidth="1"/>
    <col min="10256" max="10256" width="1.42578125" style="86" customWidth="1"/>
    <col min="10257" max="10260" width="6.140625" style="86" customWidth="1"/>
    <col min="10261" max="10261" width="7.85546875" style="86" customWidth="1"/>
    <col min="10262" max="10262" width="70.85546875" style="86" customWidth="1"/>
    <col min="10263" max="10263" width="32.28515625" style="86" customWidth="1"/>
    <col min="10264" max="10264" width="25.42578125" style="86" customWidth="1"/>
    <col min="10265" max="10265" width="57.140625" style="86" customWidth="1"/>
    <col min="10266" max="10496" width="11.42578125" style="86"/>
    <col min="10497" max="10497" width="17.7109375" style="86" customWidth="1"/>
    <col min="10498" max="10498" width="18.85546875" style="86" customWidth="1"/>
    <col min="10499" max="10499" width="5.42578125" style="86" customWidth="1"/>
    <col min="10500" max="10500" width="25.85546875" style="86" customWidth="1"/>
    <col min="10501" max="10501" width="15.5703125" style="86" customWidth="1"/>
    <col min="10502" max="10502" width="17.28515625" style="86" customWidth="1"/>
    <col min="10503" max="10503" width="28.5703125" style="86" customWidth="1"/>
    <col min="10504" max="10504" width="16" style="86" customWidth="1"/>
    <col min="10505" max="10505" width="13.42578125" style="86" customWidth="1"/>
    <col min="10506" max="10506" width="20.28515625" style="86" customWidth="1"/>
    <col min="10507" max="10510" width="5.7109375" style="86" customWidth="1"/>
    <col min="10511" max="10511" width="7.7109375" style="86" customWidth="1"/>
    <col min="10512" max="10512" width="1.42578125" style="86" customWidth="1"/>
    <col min="10513" max="10516" width="6.140625" style="86" customWidth="1"/>
    <col min="10517" max="10517" width="7.85546875" style="86" customWidth="1"/>
    <col min="10518" max="10518" width="70.85546875" style="86" customWidth="1"/>
    <col min="10519" max="10519" width="32.28515625" style="86" customWidth="1"/>
    <col min="10520" max="10520" width="25.42578125" style="86" customWidth="1"/>
    <col min="10521" max="10521" width="57.140625" style="86" customWidth="1"/>
    <col min="10522" max="10752" width="11.42578125" style="86"/>
    <col min="10753" max="10753" width="17.7109375" style="86" customWidth="1"/>
    <col min="10754" max="10754" width="18.85546875" style="86" customWidth="1"/>
    <col min="10755" max="10755" width="5.42578125" style="86" customWidth="1"/>
    <col min="10756" max="10756" width="25.85546875" style="86" customWidth="1"/>
    <col min="10757" max="10757" width="15.5703125" style="86" customWidth="1"/>
    <col min="10758" max="10758" width="17.28515625" style="86" customWidth="1"/>
    <col min="10759" max="10759" width="28.5703125" style="86" customWidth="1"/>
    <col min="10760" max="10760" width="16" style="86" customWidth="1"/>
    <col min="10761" max="10761" width="13.42578125" style="86" customWidth="1"/>
    <col min="10762" max="10762" width="20.28515625" style="86" customWidth="1"/>
    <col min="10763" max="10766" width="5.7109375" style="86" customWidth="1"/>
    <col min="10767" max="10767" width="7.7109375" style="86" customWidth="1"/>
    <col min="10768" max="10768" width="1.42578125" style="86" customWidth="1"/>
    <col min="10769" max="10772" width="6.140625" style="86" customWidth="1"/>
    <col min="10773" max="10773" width="7.85546875" style="86" customWidth="1"/>
    <col min="10774" max="10774" width="70.85546875" style="86" customWidth="1"/>
    <col min="10775" max="10775" width="32.28515625" style="86" customWidth="1"/>
    <col min="10776" max="10776" width="25.42578125" style="86" customWidth="1"/>
    <col min="10777" max="10777" width="57.140625" style="86" customWidth="1"/>
    <col min="10778" max="11008" width="11.42578125" style="86"/>
    <col min="11009" max="11009" width="17.7109375" style="86" customWidth="1"/>
    <col min="11010" max="11010" width="18.85546875" style="86" customWidth="1"/>
    <col min="11011" max="11011" width="5.42578125" style="86" customWidth="1"/>
    <col min="11012" max="11012" width="25.85546875" style="86" customWidth="1"/>
    <col min="11013" max="11013" width="15.5703125" style="86" customWidth="1"/>
    <col min="11014" max="11014" width="17.28515625" style="86" customWidth="1"/>
    <col min="11015" max="11015" width="28.5703125" style="86" customWidth="1"/>
    <col min="11016" max="11016" width="16" style="86" customWidth="1"/>
    <col min="11017" max="11017" width="13.42578125" style="86" customWidth="1"/>
    <col min="11018" max="11018" width="20.28515625" style="86" customWidth="1"/>
    <col min="11019" max="11022" width="5.7109375" style="86" customWidth="1"/>
    <col min="11023" max="11023" width="7.7109375" style="86" customWidth="1"/>
    <col min="11024" max="11024" width="1.42578125" style="86" customWidth="1"/>
    <col min="11025" max="11028" width="6.140625" style="86" customWidth="1"/>
    <col min="11029" max="11029" width="7.85546875" style="86" customWidth="1"/>
    <col min="11030" max="11030" width="70.85546875" style="86" customWidth="1"/>
    <col min="11031" max="11031" width="32.28515625" style="86" customWidth="1"/>
    <col min="11032" max="11032" width="25.42578125" style="86" customWidth="1"/>
    <col min="11033" max="11033" width="57.140625" style="86" customWidth="1"/>
    <col min="11034" max="11264" width="11.42578125" style="86"/>
    <col min="11265" max="11265" width="17.7109375" style="86" customWidth="1"/>
    <col min="11266" max="11266" width="18.85546875" style="86" customWidth="1"/>
    <col min="11267" max="11267" width="5.42578125" style="86" customWidth="1"/>
    <col min="11268" max="11268" width="25.85546875" style="86" customWidth="1"/>
    <col min="11269" max="11269" width="15.5703125" style="86" customWidth="1"/>
    <col min="11270" max="11270" width="17.28515625" style="86" customWidth="1"/>
    <col min="11271" max="11271" width="28.5703125" style="86" customWidth="1"/>
    <col min="11272" max="11272" width="16" style="86" customWidth="1"/>
    <col min="11273" max="11273" width="13.42578125" style="86" customWidth="1"/>
    <col min="11274" max="11274" width="20.28515625" style="86" customWidth="1"/>
    <col min="11275" max="11278" width="5.7109375" style="86" customWidth="1"/>
    <col min="11279" max="11279" width="7.7109375" style="86" customWidth="1"/>
    <col min="11280" max="11280" width="1.42578125" style="86" customWidth="1"/>
    <col min="11281" max="11284" width="6.140625" style="86" customWidth="1"/>
    <col min="11285" max="11285" width="7.85546875" style="86" customWidth="1"/>
    <col min="11286" max="11286" width="70.85546875" style="86" customWidth="1"/>
    <col min="11287" max="11287" width="32.28515625" style="86" customWidth="1"/>
    <col min="11288" max="11288" width="25.42578125" style="86" customWidth="1"/>
    <col min="11289" max="11289" width="57.140625" style="86" customWidth="1"/>
    <col min="11290" max="11520" width="11.42578125" style="86"/>
    <col min="11521" max="11521" width="17.7109375" style="86" customWidth="1"/>
    <col min="11522" max="11522" width="18.85546875" style="86" customWidth="1"/>
    <col min="11523" max="11523" width="5.42578125" style="86" customWidth="1"/>
    <col min="11524" max="11524" width="25.85546875" style="86" customWidth="1"/>
    <col min="11525" max="11525" width="15.5703125" style="86" customWidth="1"/>
    <col min="11526" max="11526" width="17.28515625" style="86" customWidth="1"/>
    <col min="11527" max="11527" width="28.5703125" style="86" customWidth="1"/>
    <col min="11528" max="11528" width="16" style="86" customWidth="1"/>
    <col min="11529" max="11529" width="13.42578125" style="86" customWidth="1"/>
    <col min="11530" max="11530" width="20.28515625" style="86" customWidth="1"/>
    <col min="11531" max="11534" width="5.7109375" style="86" customWidth="1"/>
    <col min="11535" max="11535" width="7.7109375" style="86" customWidth="1"/>
    <col min="11536" max="11536" width="1.42578125" style="86" customWidth="1"/>
    <col min="11537" max="11540" width="6.140625" style="86" customWidth="1"/>
    <col min="11541" max="11541" width="7.85546875" style="86" customWidth="1"/>
    <col min="11542" max="11542" width="70.85546875" style="86" customWidth="1"/>
    <col min="11543" max="11543" width="32.28515625" style="86" customWidth="1"/>
    <col min="11544" max="11544" width="25.42578125" style="86" customWidth="1"/>
    <col min="11545" max="11545" width="57.140625" style="86" customWidth="1"/>
    <col min="11546" max="11776" width="11.42578125" style="86"/>
    <col min="11777" max="11777" width="17.7109375" style="86" customWidth="1"/>
    <col min="11778" max="11778" width="18.85546875" style="86" customWidth="1"/>
    <col min="11779" max="11779" width="5.42578125" style="86" customWidth="1"/>
    <col min="11780" max="11780" width="25.85546875" style="86" customWidth="1"/>
    <col min="11781" max="11781" width="15.5703125" style="86" customWidth="1"/>
    <col min="11782" max="11782" width="17.28515625" style="86" customWidth="1"/>
    <col min="11783" max="11783" width="28.5703125" style="86" customWidth="1"/>
    <col min="11784" max="11784" width="16" style="86" customWidth="1"/>
    <col min="11785" max="11785" width="13.42578125" style="86" customWidth="1"/>
    <col min="11786" max="11786" width="20.28515625" style="86" customWidth="1"/>
    <col min="11787" max="11790" width="5.7109375" style="86" customWidth="1"/>
    <col min="11791" max="11791" width="7.7109375" style="86" customWidth="1"/>
    <col min="11792" max="11792" width="1.42578125" style="86" customWidth="1"/>
    <col min="11793" max="11796" width="6.140625" style="86" customWidth="1"/>
    <col min="11797" max="11797" width="7.85546875" style="86" customWidth="1"/>
    <col min="11798" max="11798" width="70.85546875" style="86" customWidth="1"/>
    <col min="11799" max="11799" width="32.28515625" style="86" customWidth="1"/>
    <col min="11800" max="11800" width="25.42578125" style="86" customWidth="1"/>
    <col min="11801" max="11801" width="57.140625" style="86" customWidth="1"/>
    <col min="11802" max="12032" width="11.42578125" style="86"/>
    <col min="12033" max="12033" width="17.7109375" style="86" customWidth="1"/>
    <col min="12034" max="12034" width="18.85546875" style="86" customWidth="1"/>
    <col min="12035" max="12035" width="5.42578125" style="86" customWidth="1"/>
    <col min="12036" max="12036" width="25.85546875" style="86" customWidth="1"/>
    <col min="12037" max="12037" width="15.5703125" style="86" customWidth="1"/>
    <col min="12038" max="12038" width="17.28515625" style="86" customWidth="1"/>
    <col min="12039" max="12039" width="28.5703125" style="86" customWidth="1"/>
    <col min="12040" max="12040" width="16" style="86" customWidth="1"/>
    <col min="12041" max="12041" width="13.42578125" style="86" customWidth="1"/>
    <col min="12042" max="12042" width="20.28515625" style="86" customWidth="1"/>
    <col min="12043" max="12046" width="5.7109375" style="86" customWidth="1"/>
    <col min="12047" max="12047" width="7.7109375" style="86" customWidth="1"/>
    <col min="12048" max="12048" width="1.42578125" style="86" customWidth="1"/>
    <col min="12049" max="12052" width="6.140625" style="86" customWidth="1"/>
    <col min="12053" max="12053" width="7.85546875" style="86" customWidth="1"/>
    <col min="12054" max="12054" width="70.85546875" style="86" customWidth="1"/>
    <col min="12055" max="12055" width="32.28515625" style="86" customWidth="1"/>
    <col min="12056" max="12056" width="25.42578125" style="86" customWidth="1"/>
    <col min="12057" max="12057" width="57.140625" style="86" customWidth="1"/>
    <col min="12058" max="12288" width="11.42578125" style="86"/>
    <col min="12289" max="12289" width="17.7109375" style="86" customWidth="1"/>
    <col min="12290" max="12290" width="18.85546875" style="86" customWidth="1"/>
    <col min="12291" max="12291" width="5.42578125" style="86" customWidth="1"/>
    <col min="12292" max="12292" width="25.85546875" style="86" customWidth="1"/>
    <col min="12293" max="12293" width="15.5703125" style="86" customWidth="1"/>
    <col min="12294" max="12294" width="17.28515625" style="86" customWidth="1"/>
    <col min="12295" max="12295" width="28.5703125" style="86" customWidth="1"/>
    <col min="12296" max="12296" width="16" style="86" customWidth="1"/>
    <col min="12297" max="12297" width="13.42578125" style="86" customWidth="1"/>
    <col min="12298" max="12298" width="20.28515625" style="86" customWidth="1"/>
    <col min="12299" max="12302" width="5.7109375" style="86" customWidth="1"/>
    <col min="12303" max="12303" width="7.7109375" style="86" customWidth="1"/>
    <col min="12304" max="12304" width="1.42578125" style="86" customWidth="1"/>
    <col min="12305" max="12308" width="6.140625" style="86" customWidth="1"/>
    <col min="12309" max="12309" width="7.85546875" style="86" customWidth="1"/>
    <col min="12310" max="12310" width="70.85546875" style="86" customWidth="1"/>
    <col min="12311" max="12311" width="32.28515625" style="86" customWidth="1"/>
    <col min="12312" max="12312" width="25.42578125" style="86" customWidth="1"/>
    <col min="12313" max="12313" width="57.140625" style="86" customWidth="1"/>
    <col min="12314" max="12544" width="11.42578125" style="86"/>
    <col min="12545" max="12545" width="17.7109375" style="86" customWidth="1"/>
    <col min="12546" max="12546" width="18.85546875" style="86" customWidth="1"/>
    <col min="12547" max="12547" width="5.42578125" style="86" customWidth="1"/>
    <col min="12548" max="12548" width="25.85546875" style="86" customWidth="1"/>
    <col min="12549" max="12549" width="15.5703125" style="86" customWidth="1"/>
    <col min="12550" max="12550" width="17.28515625" style="86" customWidth="1"/>
    <col min="12551" max="12551" width="28.5703125" style="86" customWidth="1"/>
    <col min="12552" max="12552" width="16" style="86" customWidth="1"/>
    <col min="12553" max="12553" width="13.42578125" style="86" customWidth="1"/>
    <col min="12554" max="12554" width="20.28515625" style="86" customWidth="1"/>
    <col min="12555" max="12558" width="5.7109375" style="86" customWidth="1"/>
    <col min="12559" max="12559" width="7.7109375" style="86" customWidth="1"/>
    <col min="12560" max="12560" width="1.42578125" style="86" customWidth="1"/>
    <col min="12561" max="12564" width="6.140625" style="86" customWidth="1"/>
    <col min="12565" max="12565" width="7.85546875" style="86" customWidth="1"/>
    <col min="12566" max="12566" width="70.85546875" style="86" customWidth="1"/>
    <col min="12567" max="12567" width="32.28515625" style="86" customWidth="1"/>
    <col min="12568" max="12568" width="25.42578125" style="86" customWidth="1"/>
    <col min="12569" max="12569" width="57.140625" style="86" customWidth="1"/>
    <col min="12570" max="12800" width="11.42578125" style="86"/>
    <col min="12801" max="12801" width="17.7109375" style="86" customWidth="1"/>
    <col min="12802" max="12802" width="18.85546875" style="86" customWidth="1"/>
    <col min="12803" max="12803" width="5.42578125" style="86" customWidth="1"/>
    <col min="12804" max="12804" width="25.85546875" style="86" customWidth="1"/>
    <col min="12805" max="12805" width="15.5703125" style="86" customWidth="1"/>
    <col min="12806" max="12806" width="17.28515625" style="86" customWidth="1"/>
    <col min="12807" max="12807" width="28.5703125" style="86" customWidth="1"/>
    <col min="12808" max="12808" width="16" style="86" customWidth="1"/>
    <col min="12809" max="12809" width="13.42578125" style="86" customWidth="1"/>
    <col min="12810" max="12810" width="20.28515625" style="86" customWidth="1"/>
    <col min="12811" max="12814" width="5.7109375" style="86" customWidth="1"/>
    <col min="12815" max="12815" width="7.7109375" style="86" customWidth="1"/>
    <col min="12816" max="12816" width="1.42578125" style="86" customWidth="1"/>
    <col min="12817" max="12820" width="6.140625" style="86" customWidth="1"/>
    <col min="12821" max="12821" width="7.85546875" style="86" customWidth="1"/>
    <col min="12822" max="12822" width="70.85546875" style="86" customWidth="1"/>
    <col min="12823" max="12823" width="32.28515625" style="86" customWidth="1"/>
    <col min="12824" max="12824" width="25.42578125" style="86" customWidth="1"/>
    <col min="12825" max="12825" width="57.140625" style="86" customWidth="1"/>
    <col min="12826" max="13056" width="11.42578125" style="86"/>
    <col min="13057" max="13057" width="17.7109375" style="86" customWidth="1"/>
    <col min="13058" max="13058" width="18.85546875" style="86" customWidth="1"/>
    <col min="13059" max="13059" width="5.42578125" style="86" customWidth="1"/>
    <col min="13060" max="13060" width="25.85546875" style="86" customWidth="1"/>
    <col min="13061" max="13061" width="15.5703125" style="86" customWidth="1"/>
    <col min="13062" max="13062" width="17.28515625" style="86" customWidth="1"/>
    <col min="13063" max="13063" width="28.5703125" style="86" customWidth="1"/>
    <col min="13064" max="13064" width="16" style="86" customWidth="1"/>
    <col min="13065" max="13065" width="13.42578125" style="86" customWidth="1"/>
    <col min="13066" max="13066" width="20.28515625" style="86" customWidth="1"/>
    <col min="13067" max="13070" width="5.7109375" style="86" customWidth="1"/>
    <col min="13071" max="13071" width="7.7109375" style="86" customWidth="1"/>
    <col min="13072" max="13072" width="1.42578125" style="86" customWidth="1"/>
    <col min="13073" max="13076" width="6.140625" style="86" customWidth="1"/>
    <col min="13077" max="13077" width="7.85546875" style="86" customWidth="1"/>
    <col min="13078" max="13078" width="70.85546875" style="86" customWidth="1"/>
    <col min="13079" max="13079" width="32.28515625" style="86" customWidth="1"/>
    <col min="13080" max="13080" width="25.42578125" style="86" customWidth="1"/>
    <col min="13081" max="13081" width="57.140625" style="86" customWidth="1"/>
    <col min="13082" max="13312" width="11.42578125" style="86"/>
    <col min="13313" max="13313" width="17.7109375" style="86" customWidth="1"/>
    <col min="13314" max="13314" width="18.85546875" style="86" customWidth="1"/>
    <col min="13315" max="13315" width="5.42578125" style="86" customWidth="1"/>
    <col min="13316" max="13316" width="25.85546875" style="86" customWidth="1"/>
    <col min="13317" max="13317" width="15.5703125" style="86" customWidth="1"/>
    <col min="13318" max="13318" width="17.28515625" style="86" customWidth="1"/>
    <col min="13319" max="13319" width="28.5703125" style="86" customWidth="1"/>
    <col min="13320" max="13320" width="16" style="86" customWidth="1"/>
    <col min="13321" max="13321" width="13.42578125" style="86" customWidth="1"/>
    <col min="13322" max="13322" width="20.28515625" style="86" customWidth="1"/>
    <col min="13323" max="13326" width="5.7109375" style="86" customWidth="1"/>
    <col min="13327" max="13327" width="7.7109375" style="86" customWidth="1"/>
    <col min="13328" max="13328" width="1.42578125" style="86" customWidth="1"/>
    <col min="13329" max="13332" width="6.140625" style="86" customWidth="1"/>
    <col min="13333" max="13333" width="7.85546875" style="86" customWidth="1"/>
    <col min="13334" max="13334" width="70.85546875" style="86" customWidth="1"/>
    <col min="13335" max="13335" width="32.28515625" style="86" customWidth="1"/>
    <col min="13336" max="13336" width="25.42578125" style="86" customWidth="1"/>
    <col min="13337" max="13337" width="57.140625" style="86" customWidth="1"/>
    <col min="13338" max="13568" width="11.42578125" style="86"/>
    <col min="13569" max="13569" width="17.7109375" style="86" customWidth="1"/>
    <col min="13570" max="13570" width="18.85546875" style="86" customWidth="1"/>
    <col min="13571" max="13571" width="5.42578125" style="86" customWidth="1"/>
    <col min="13572" max="13572" width="25.85546875" style="86" customWidth="1"/>
    <col min="13573" max="13573" width="15.5703125" style="86" customWidth="1"/>
    <col min="13574" max="13574" width="17.28515625" style="86" customWidth="1"/>
    <col min="13575" max="13575" width="28.5703125" style="86" customWidth="1"/>
    <col min="13576" max="13576" width="16" style="86" customWidth="1"/>
    <col min="13577" max="13577" width="13.42578125" style="86" customWidth="1"/>
    <col min="13578" max="13578" width="20.28515625" style="86" customWidth="1"/>
    <col min="13579" max="13582" width="5.7109375" style="86" customWidth="1"/>
    <col min="13583" max="13583" width="7.7109375" style="86" customWidth="1"/>
    <col min="13584" max="13584" width="1.42578125" style="86" customWidth="1"/>
    <col min="13585" max="13588" width="6.140625" style="86" customWidth="1"/>
    <col min="13589" max="13589" width="7.85546875" style="86" customWidth="1"/>
    <col min="13590" max="13590" width="70.85546875" style="86" customWidth="1"/>
    <col min="13591" max="13591" width="32.28515625" style="86" customWidth="1"/>
    <col min="13592" max="13592" width="25.42578125" style="86" customWidth="1"/>
    <col min="13593" max="13593" width="57.140625" style="86" customWidth="1"/>
    <col min="13594" max="13824" width="11.42578125" style="86"/>
    <col min="13825" max="13825" width="17.7109375" style="86" customWidth="1"/>
    <col min="13826" max="13826" width="18.85546875" style="86" customWidth="1"/>
    <col min="13827" max="13827" width="5.42578125" style="86" customWidth="1"/>
    <col min="13828" max="13828" width="25.85546875" style="86" customWidth="1"/>
    <col min="13829" max="13829" width="15.5703125" style="86" customWidth="1"/>
    <col min="13830" max="13830" width="17.28515625" style="86" customWidth="1"/>
    <col min="13831" max="13831" width="28.5703125" style="86" customWidth="1"/>
    <col min="13832" max="13832" width="16" style="86" customWidth="1"/>
    <col min="13833" max="13833" width="13.42578125" style="86" customWidth="1"/>
    <col min="13834" max="13834" width="20.28515625" style="86" customWidth="1"/>
    <col min="13835" max="13838" width="5.7109375" style="86" customWidth="1"/>
    <col min="13839" max="13839" width="7.7109375" style="86" customWidth="1"/>
    <col min="13840" max="13840" width="1.42578125" style="86" customWidth="1"/>
    <col min="13841" max="13844" width="6.140625" style="86" customWidth="1"/>
    <col min="13845" max="13845" width="7.85546875" style="86" customWidth="1"/>
    <col min="13846" max="13846" width="70.85546875" style="86" customWidth="1"/>
    <col min="13847" max="13847" width="32.28515625" style="86" customWidth="1"/>
    <col min="13848" max="13848" width="25.42578125" style="86" customWidth="1"/>
    <col min="13849" max="13849" width="57.140625" style="86" customWidth="1"/>
    <col min="13850" max="14080" width="11.42578125" style="86"/>
    <col min="14081" max="14081" width="17.7109375" style="86" customWidth="1"/>
    <col min="14082" max="14082" width="18.85546875" style="86" customWidth="1"/>
    <col min="14083" max="14083" width="5.42578125" style="86" customWidth="1"/>
    <col min="14084" max="14084" width="25.85546875" style="86" customWidth="1"/>
    <col min="14085" max="14085" width="15.5703125" style="86" customWidth="1"/>
    <col min="14086" max="14086" width="17.28515625" style="86" customWidth="1"/>
    <col min="14087" max="14087" width="28.5703125" style="86" customWidth="1"/>
    <col min="14088" max="14088" width="16" style="86" customWidth="1"/>
    <col min="14089" max="14089" width="13.42578125" style="86" customWidth="1"/>
    <col min="14090" max="14090" width="20.28515625" style="86" customWidth="1"/>
    <col min="14091" max="14094" width="5.7109375" style="86" customWidth="1"/>
    <col min="14095" max="14095" width="7.7109375" style="86" customWidth="1"/>
    <col min="14096" max="14096" width="1.42578125" style="86" customWidth="1"/>
    <col min="14097" max="14100" width="6.140625" style="86" customWidth="1"/>
    <col min="14101" max="14101" width="7.85546875" style="86" customWidth="1"/>
    <col min="14102" max="14102" width="70.85546875" style="86" customWidth="1"/>
    <col min="14103" max="14103" width="32.28515625" style="86" customWidth="1"/>
    <col min="14104" max="14104" width="25.42578125" style="86" customWidth="1"/>
    <col min="14105" max="14105" width="57.140625" style="86" customWidth="1"/>
    <col min="14106" max="14336" width="11.42578125" style="86"/>
    <col min="14337" max="14337" width="17.7109375" style="86" customWidth="1"/>
    <col min="14338" max="14338" width="18.85546875" style="86" customWidth="1"/>
    <col min="14339" max="14339" width="5.42578125" style="86" customWidth="1"/>
    <col min="14340" max="14340" width="25.85546875" style="86" customWidth="1"/>
    <col min="14341" max="14341" width="15.5703125" style="86" customWidth="1"/>
    <col min="14342" max="14342" width="17.28515625" style="86" customWidth="1"/>
    <col min="14343" max="14343" width="28.5703125" style="86" customWidth="1"/>
    <col min="14344" max="14344" width="16" style="86" customWidth="1"/>
    <col min="14345" max="14345" width="13.42578125" style="86" customWidth="1"/>
    <col min="14346" max="14346" width="20.28515625" style="86" customWidth="1"/>
    <col min="14347" max="14350" width="5.7109375" style="86" customWidth="1"/>
    <col min="14351" max="14351" width="7.7109375" style="86" customWidth="1"/>
    <col min="14352" max="14352" width="1.42578125" style="86" customWidth="1"/>
    <col min="14353" max="14356" width="6.140625" style="86" customWidth="1"/>
    <col min="14357" max="14357" width="7.85546875" style="86" customWidth="1"/>
    <col min="14358" max="14358" width="70.85546875" style="86" customWidth="1"/>
    <col min="14359" max="14359" width="32.28515625" style="86" customWidth="1"/>
    <col min="14360" max="14360" width="25.42578125" style="86" customWidth="1"/>
    <col min="14361" max="14361" width="57.140625" style="86" customWidth="1"/>
    <col min="14362" max="14592" width="11.42578125" style="86"/>
    <col min="14593" max="14593" width="17.7109375" style="86" customWidth="1"/>
    <col min="14594" max="14594" width="18.85546875" style="86" customWidth="1"/>
    <col min="14595" max="14595" width="5.42578125" style="86" customWidth="1"/>
    <col min="14596" max="14596" width="25.85546875" style="86" customWidth="1"/>
    <col min="14597" max="14597" width="15.5703125" style="86" customWidth="1"/>
    <col min="14598" max="14598" width="17.28515625" style="86" customWidth="1"/>
    <col min="14599" max="14599" width="28.5703125" style="86" customWidth="1"/>
    <col min="14600" max="14600" width="16" style="86" customWidth="1"/>
    <col min="14601" max="14601" width="13.42578125" style="86" customWidth="1"/>
    <col min="14602" max="14602" width="20.28515625" style="86" customWidth="1"/>
    <col min="14603" max="14606" width="5.7109375" style="86" customWidth="1"/>
    <col min="14607" max="14607" width="7.7109375" style="86" customWidth="1"/>
    <col min="14608" max="14608" width="1.42578125" style="86" customWidth="1"/>
    <col min="14609" max="14612" width="6.140625" style="86" customWidth="1"/>
    <col min="14613" max="14613" width="7.85546875" style="86" customWidth="1"/>
    <col min="14614" max="14614" width="70.85546875" style="86" customWidth="1"/>
    <col min="14615" max="14615" width="32.28515625" style="86" customWidth="1"/>
    <col min="14616" max="14616" width="25.42578125" style="86" customWidth="1"/>
    <col min="14617" max="14617" width="57.140625" style="86" customWidth="1"/>
    <col min="14618" max="14848" width="11.42578125" style="86"/>
    <col min="14849" max="14849" width="17.7109375" style="86" customWidth="1"/>
    <col min="14850" max="14850" width="18.85546875" style="86" customWidth="1"/>
    <col min="14851" max="14851" width="5.42578125" style="86" customWidth="1"/>
    <col min="14852" max="14852" width="25.85546875" style="86" customWidth="1"/>
    <col min="14853" max="14853" width="15.5703125" style="86" customWidth="1"/>
    <col min="14854" max="14854" width="17.28515625" style="86" customWidth="1"/>
    <col min="14855" max="14855" width="28.5703125" style="86" customWidth="1"/>
    <col min="14856" max="14856" width="16" style="86" customWidth="1"/>
    <col min="14857" max="14857" width="13.42578125" style="86" customWidth="1"/>
    <col min="14858" max="14858" width="20.28515625" style="86" customWidth="1"/>
    <col min="14859" max="14862" width="5.7109375" style="86" customWidth="1"/>
    <col min="14863" max="14863" width="7.7109375" style="86" customWidth="1"/>
    <col min="14864" max="14864" width="1.42578125" style="86" customWidth="1"/>
    <col min="14865" max="14868" width="6.140625" style="86" customWidth="1"/>
    <col min="14869" max="14869" width="7.85546875" style="86" customWidth="1"/>
    <col min="14870" max="14870" width="70.85546875" style="86" customWidth="1"/>
    <col min="14871" max="14871" width="32.28515625" style="86" customWidth="1"/>
    <col min="14872" max="14872" width="25.42578125" style="86" customWidth="1"/>
    <col min="14873" max="14873" width="57.140625" style="86" customWidth="1"/>
    <col min="14874" max="15104" width="11.42578125" style="86"/>
    <col min="15105" max="15105" width="17.7109375" style="86" customWidth="1"/>
    <col min="15106" max="15106" width="18.85546875" style="86" customWidth="1"/>
    <col min="15107" max="15107" width="5.42578125" style="86" customWidth="1"/>
    <col min="15108" max="15108" width="25.85546875" style="86" customWidth="1"/>
    <col min="15109" max="15109" width="15.5703125" style="86" customWidth="1"/>
    <col min="15110" max="15110" width="17.28515625" style="86" customWidth="1"/>
    <col min="15111" max="15111" width="28.5703125" style="86" customWidth="1"/>
    <col min="15112" max="15112" width="16" style="86" customWidth="1"/>
    <col min="15113" max="15113" width="13.42578125" style="86" customWidth="1"/>
    <col min="15114" max="15114" width="20.28515625" style="86" customWidth="1"/>
    <col min="15115" max="15118" width="5.7109375" style="86" customWidth="1"/>
    <col min="15119" max="15119" width="7.7109375" style="86" customWidth="1"/>
    <col min="15120" max="15120" width="1.42578125" style="86" customWidth="1"/>
    <col min="15121" max="15124" width="6.140625" style="86" customWidth="1"/>
    <col min="15125" max="15125" width="7.85546875" style="86" customWidth="1"/>
    <col min="15126" max="15126" width="70.85546875" style="86" customWidth="1"/>
    <col min="15127" max="15127" width="32.28515625" style="86" customWidth="1"/>
    <col min="15128" max="15128" width="25.42578125" style="86" customWidth="1"/>
    <col min="15129" max="15129" width="57.140625" style="86" customWidth="1"/>
    <col min="15130" max="15360" width="11.42578125" style="86"/>
    <col min="15361" max="15361" width="17.7109375" style="86" customWidth="1"/>
    <col min="15362" max="15362" width="18.85546875" style="86" customWidth="1"/>
    <col min="15363" max="15363" width="5.42578125" style="86" customWidth="1"/>
    <col min="15364" max="15364" width="25.85546875" style="86" customWidth="1"/>
    <col min="15365" max="15365" width="15.5703125" style="86" customWidth="1"/>
    <col min="15366" max="15366" width="17.28515625" style="86" customWidth="1"/>
    <col min="15367" max="15367" width="28.5703125" style="86" customWidth="1"/>
    <col min="15368" max="15368" width="16" style="86" customWidth="1"/>
    <col min="15369" max="15369" width="13.42578125" style="86" customWidth="1"/>
    <col min="15370" max="15370" width="20.28515625" style="86" customWidth="1"/>
    <col min="15371" max="15374" width="5.7109375" style="86" customWidth="1"/>
    <col min="15375" max="15375" width="7.7109375" style="86" customWidth="1"/>
    <col min="15376" max="15376" width="1.42578125" style="86" customWidth="1"/>
    <col min="15377" max="15380" width="6.140625" style="86" customWidth="1"/>
    <col min="15381" max="15381" width="7.85546875" style="86" customWidth="1"/>
    <col min="15382" max="15382" width="70.85546875" style="86" customWidth="1"/>
    <col min="15383" max="15383" width="32.28515625" style="86" customWidth="1"/>
    <col min="15384" max="15384" width="25.42578125" style="86" customWidth="1"/>
    <col min="15385" max="15385" width="57.140625" style="86" customWidth="1"/>
    <col min="15386" max="15616" width="11.42578125" style="86"/>
    <col min="15617" max="15617" width="17.7109375" style="86" customWidth="1"/>
    <col min="15618" max="15618" width="18.85546875" style="86" customWidth="1"/>
    <col min="15619" max="15619" width="5.42578125" style="86" customWidth="1"/>
    <col min="15620" max="15620" width="25.85546875" style="86" customWidth="1"/>
    <col min="15621" max="15621" width="15.5703125" style="86" customWidth="1"/>
    <col min="15622" max="15622" width="17.28515625" style="86" customWidth="1"/>
    <col min="15623" max="15623" width="28.5703125" style="86" customWidth="1"/>
    <col min="15624" max="15624" width="16" style="86" customWidth="1"/>
    <col min="15625" max="15625" width="13.42578125" style="86" customWidth="1"/>
    <col min="15626" max="15626" width="20.28515625" style="86" customWidth="1"/>
    <col min="15627" max="15630" width="5.7109375" style="86" customWidth="1"/>
    <col min="15631" max="15631" width="7.7109375" style="86" customWidth="1"/>
    <col min="15632" max="15632" width="1.42578125" style="86" customWidth="1"/>
    <col min="15633" max="15636" width="6.140625" style="86" customWidth="1"/>
    <col min="15637" max="15637" width="7.85546875" style="86" customWidth="1"/>
    <col min="15638" max="15638" width="70.85546875" style="86" customWidth="1"/>
    <col min="15639" max="15639" width="32.28515625" style="86" customWidth="1"/>
    <col min="15640" max="15640" width="25.42578125" style="86" customWidth="1"/>
    <col min="15641" max="15641" width="57.140625" style="86" customWidth="1"/>
    <col min="15642" max="15872" width="11.42578125" style="86"/>
    <col min="15873" max="15873" width="17.7109375" style="86" customWidth="1"/>
    <col min="15874" max="15874" width="18.85546875" style="86" customWidth="1"/>
    <col min="15875" max="15875" width="5.42578125" style="86" customWidth="1"/>
    <col min="15876" max="15876" width="25.85546875" style="86" customWidth="1"/>
    <col min="15877" max="15877" width="15.5703125" style="86" customWidth="1"/>
    <col min="15878" max="15878" width="17.28515625" style="86" customWidth="1"/>
    <col min="15879" max="15879" width="28.5703125" style="86" customWidth="1"/>
    <col min="15880" max="15880" width="16" style="86" customWidth="1"/>
    <col min="15881" max="15881" width="13.42578125" style="86" customWidth="1"/>
    <col min="15882" max="15882" width="20.28515625" style="86" customWidth="1"/>
    <col min="15883" max="15886" width="5.7109375" style="86" customWidth="1"/>
    <col min="15887" max="15887" width="7.7109375" style="86" customWidth="1"/>
    <col min="15888" max="15888" width="1.42578125" style="86" customWidth="1"/>
    <col min="15889" max="15892" width="6.140625" style="86" customWidth="1"/>
    <col min="15893" max="15893" width="7.85546875" style="86" customWidth="1"/>
    <col min="15894" max="15894" width="70.85546875" style="86" customWidth="1"/>
    <col min="15895" max="15895" width="32.28515625" style="86" customWidth="1"/>
    <col min="15896" max="15896" width="25.42578125" style="86" customWidth="1"/>
    <col min="15897" max="15897" width="57.140625" style="86" customWidth="1"/>
    <col min="15898" max="16128" width="11.42578125" style="86"/>
    <col min="16129" max="16129" width="17.7109375" style="86" customWidth="1"/>
    <col min="16130" max="16130" width="18.85546875" style="86" customWidth="1"/>
    <col min="16131" max="16131" width="5.42578125" style="86" customWidth="1"/>
    <col min="16132" max="16132" width="25.85546875" style="86" customWidth="1"/>
    <col min="16133" max="16133" width="15.5703125" style="86" customWidth="1"/>
    <col min="16134" max="16134" width="17.28515625" style="86" customWidth="1"/>
    <col min="16135" max="16135" width="28.5703125" style="86" customWidth="1"/>
    <col min="16136" max="16136" width="16" style="86" customWidth="1"/>
    <col min="16137" max="16137" width="13.42578125" style="86" customWidth="1"/>
    <col min="16138" max="16138" width="20.28515625" style="86" customWidth="1"/>
    <col min="16139" max="16142" width="5.7109375" style="86" customWidth="1"/>
    <col min="16143" max="16143" width="7.7109375" style="86" customWidth="1"/>
    <col min="16144" max="16144" width="1.42578125" style="86" customWidth="1"/>
    <col min="16145" max="16148" width="6.140625" style="86" customWidth="1"/>
    <col min="16149" max="16149" width="7.85546875" style="86" customWidth="1"/>
    <col min="16150" max="16150" width="70.85546875" style="86" customWidth="1"/>
    <col min="16151" max="16151" width="32.28515625" style="86" customWidth="1"/>
    <col min="16152" max="16152" width="25.42578125" style="86" customWidth="1"/>
    <col min="16153" max="16153" width="57.140625" style="86" customWidth="1"/>
    <col min="16154" max="16384" width="11.42578125" style="86"/>
  </cols>
  <sheetData>
    <row r="1" spans="1:25" ht="38.25" customHeight="1"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5" ht="32.25" customHeight="1" x14ac:dyDescent="0.25">
      <c r="A2" s="355"/>
      <c r="B2" s="322" t="s">
        <v>0</v>
      </c>
      <c r="C2" s="322"/>
      <c r="D2" s="322"/>
      <c r="E2" s="322"/>
      <c r="F2" s="322"/>
      <c r="G2" s="322"/>
      <c r="H2" s="322"/>
      <c r="I2" s="322"/>
      <c r="J2" s="322"/>
      <c r="K2" s="322"/>
      <c r="L2" s="322"/>
      <c r="M2" s="322"/>
      <c r="N2" s="322"/>
      <c r="O2" s="322"/>
      <c r="P2" s="322"/>
      <c r="Q2" s="322"/>
      <c r="R2" s="322"/>
      <c r="S2" s="322"/>
      <c r="T2" s="322"/>
      <c r="U2" s="322"/>
      <c r="V2" s="322"/>
      <c r="W2" s="323"/>
      <c r="X2" s="87" t="s">
        <v>1</v>
      </c>
    </row>
    <row r="3" spans="1:25" ht="21" customHeight="1" x14ac:dyDescent="0.25">
      <c r="A3" s="356"/>
      <c r="B3" s="275" t="s">
        <v>2</v>
      </c>
      <c r="C3" s="275"/>
      <c r="D3" s="275"/>
      <c r="E3" s="275"/>
      <c r="F3" s="275"/>
      <c r="G3" s="275"/>
      <c r="H3" s="275"/>
      <c r="I3" s="275"/>
      <c r="J3" s="275"/>
      <c r="K3" s="275"/>
      <c r="L3" s="275"/>
      <c r="M3" s="275"/>
      <c r="N3" s="275"/>
      <c r="O3" s="275"/>
      <c r="P3" s="275"/>
      <c r="Q3" s="275"/>
      <c r="R3" s="275"/>
      <c r="S3" s="275"/>
      <c r="T3" s="275"/>
      <c r="U3" s="275"/>
      <c r="V3" s="275"/>
      <c r="W3" s="276"/>
      <c r="X3" s="88" t="s">
        <v>3</v>
      </c>
    </row>
    <row r="4" spans="1:25" ht="22.9" customHeight="1" x14ac:dyDescent="0.25">
      <c r="A4" s="356"/>
      <c r="B4" s="277" t="s">
        <v>65</v>
      </c>
      <c r="C4" s="277"/>
      <c r="D4" s="277"/>
      <c r="E4" s="277"/>
      <c r="F4" s="277"/>
      <c r="G4" s="277"/>
      <c r="H4" s="277"/>
      <c r="I4" s="277"/>
      <c r="J4" s="277"/>
      <c r="K4" s="277"/>
      <c r="L4" s="277"/>
      <c r="M4" s="277"/>
      <c r="N4" s="277"/>
      <c r="O4" s="277"/>
      <c r="P4" s="277"/>
      <c r="Q4" s="277"/>
      <c r="R4" s="277"/>
      <c r="S4" s="277"/>
      <c r="T4" s="277"/>
      <c r="U4" s="277"/>
      <c r="V4" s="277"/>
      <c r="W4" s="278"/>
      <c r="X4" s="89" t="s">
        <v>66</v>
      </c>
    </row>
    <row r="5" spans="1:25" ht="15.75" customHeight="1" thickBot="1" x14ac:dyDescent="0.3">
      <c r="A5" s="357"/>
      <c r="B5" s="279"/>
      <c r="C5" s="279"/>
      <c r="D5" s="279"/>
      <c r="E5" s="279"/>
      <c r="F5" s="279"/>
      <c r="G5" s="279"/>
      <c r="H5" s="279"/>
      <c r="I5" s="279"/>
      <c r="J5" s="279"/>
      <c r="K5" s="279"/>
      <c r="L5" s="279"/>
      <c r="M5" s="279"/>
      <c r="N5" s="279"/>
      <c r="O5" s="279"/>
      <c r="P5" s="279"/>
      <c r="Q5" s="279"/>
      <c r="R5" s="279"/>
      <c r="S5" s="279"/>
      <c r="T5" s="279"/>
      <c r="U5" s="279"/>
      <c r="V5" s="279"/>
      <c r="W5" s="280"/>
      <c r="X5" s="90" t="s">
        <v>6</v>
      </c>
    </row>
    <row r="6" spans="1:25" ht="6.75" customHeight="1" thickBot="1" x14ac:dyDescent="0.3">
      <c r="A6" s="332"/>
      <c r="B6" s="333"/>
      <c r="C6" s="333"/>
      <c r="D6" s="333"/>
      <c r="E6" s="333"/>
      <c r="F6" s="333"/>
      <c r="G6" s="333"/>
      <c r="H6" s="333"/>
      <c r="I6" s="333"/>
      <c r="J6" s="333"/>
      <c r="K6" s="333"/>
      <c r="L6" s="333"/>
      <c r="M6" s="333"/>
      <c r="N6" s="333"/>
      <c r="O6" s="333"/>
      <c r="P6" s="333"/>
      <c r="Q6" s="333"/>
      <c r="R6" s="333"/>
      <c r="S6" s="333"/>
      <c r="T6" s="333"/>
      <c r="U6" s="333"/>
      <c r="V6" s="333"/>
      <c r="W6" s="333"/>
      <c r="X6" s="365"/>
    </row>
    <row r="7" spans="1:25" ht="16.149999999999999" customHeight="1" thickBot="1" x14ac:dyDescent="0.3">
      <c r="A7" s="114" t="s">
        <v>7</v>
      </c>
      <c r="B7" s="424" t="s">
        <v>871</v>
      </c>
      <c r="C7" s="425"/>
      <c r="D7" s="425"/>
      <c r="E7" s="425"/>
      <c r="F7" s="425"/>
      <c r="G7" s="425"/>
      <c r="H7" s="425"/>
      <c r="I7" s="425"/>
      <c r="J7" s="425"/>
      <c r="K7" s="425"/>
      <c r="L7" s="425"/>
      <c r="M7" s="425"/>
      <c r="N7" s="425"/>
      <c r="O7" s="425"/>
      <c r="P7" s="425"/>
      <c r="Q7" s="425"/>
      <c r="R7" s="425"/>
      <c r="S7" s="425"/>
      <c r="T7" s="425"/>
      <c r="U7" s="425"/>
      <c r="V7" s="425"/>
      <c r="W7" s="425"/>
      <c r="X7" s="426"/>
    </row>
    <row r="8" spans="1:25" ht="5.25" customHeight="1" x14ac:dyDescent="0.25">
      <c r="A8" s="92"/>
      <c r="B8" s="92"/>
      <c r="C8" s="92"/>
      <c r="D8" s="92"/>
      <c r="E8" s="92"/>
      <c r="F8" s="92"/>
      <c r="G8" s="92"/>
      <c r="H8" s="92"/>
      <c r="I8" s="92"/>
      <c r="J8" s="92"/>
      <c r="K8" s="92"/>
      <c r="L8" s="92"/>
      <c r="M8" s="92"/>
      <c r="N8" s="92"/>
      <c r="O8" s="92"/>
      <c r="P8" s="92"/>
      <c r="Q8" s="92"/>
      <c r="R8" s="92"/>
      <c r="S8" s="92"/>
      <c r="T8" s="92"/>
      <c r="U8" s="92"/>
      <c r="V8" s="92"/>
      <c r="W8" s="116"/>
      <c r="X8" s="116"/>
    </row>
    <row r="9" spans="1:25" ht="36" customHeight="1" x14ac:dyDescent="0.25">
      <c r="A9" s="469" t="s">
        <v>8</v>
      </c>
      <c r="B9" s="469" t="s">
        <v>9</v>
      </c>
      <c r="C9" s="469" t="s">
        <v>10</v>
      </c>
      <c r="D9" s="469" t="s">
        <v>11</v>
      </c>
      <c r="E9" s="469" t="s">
        <v>12</v>
      </c>
      <c r="F9" s="469" t="s">
        <v>13</v>
      </c>
      <c r="G9" s="469" t="s">
        <v>14</v>
      </c>
      <c r="H9" s="469" t="s">
        <v>15</v>
      </c>
      <c r="I9" s="469" t="s">
        <v>16</v>
      </c>
      <c r="J9" s="469" t="s">
        <v>17</v>
      </c>
      <c r="K9" s="470" t="s">
        <v>18</v>
      </c>
      <c r="L9" s="470"/>
      <c r="M9" s="470"/>
      <c r="N9" s="470"/>
      <c r="O9" s="470"/>
      <c r="P9" s="469"/>
      <c r="Q9" s="469" t="s">
        <v>19</v>
      </c>
      <c r="R9" s="469"/>
      <c r="S9" s="469"/>
      <c r="T9" s="469"/>
      <c r="U9" s="469"/>
      <c r="V9" s="469" t="s">
        <v>20</v>
      </c>
      <c r="W9" s="469" t="s">
        <v>21</v>
      </c>
      <c r="X9" s="469" t="s">
        <v>22</v>
      </c>
    </row>
    <row r="10" spans="1:25" ht="47.25" customHeight="1" x14ac:dyDescent="0.25">
      <c r="A10" s="469"/>
      <c r="B10" s="469"/>
      <c r="C10" s="469"/>
      <c r="D10" s="469"/>
      <c r="E10" s="469"/>
      <c r="F10" s="469"/>
      <c r="G10" s="469"/>
      <c r="H10" s="469"/>
      <c r="I10" s="469"/>
      <c r="J10" s="469"/>
      <c r="K10" s="471" t="s">
        <v>23</v>
      </c>
      <c r="L10" s="471" t="s">
        <v>24</v>
      </c>
      <c r="M10" s="471" t="s">
        <v>25</v>
      </c>
      <c r="N10" s="471" t="s">
        <v>26</v>
      </c>
      <c r="O10" s="471" t="s">
        <v>27</v>
      </c>
      <c r="P10" s="469"/>
      <c r="Q10" s="471" t="s">
        <v>28</v>
      </c>
      <c r="R10" s="471" t="s">
        <v>24</v>
      </c>
      <c r="S10" s="471" t="s">
        <v>25</v>
      </c>
      <c r="T10" s="471" t="s">
        <v>26</v>
      </c>
      <c r="U10" s="471" t="s">
        <v>27</v>
      </c>
      <c r="V10" s="469"/>
      <c r="W10" s="469"/>
      <c r="X10" s="469"/>
    </row>
    <row r="11" spans="1:25" ht="119.45" customHeight="1" x14ac:dyDescent="0.25">
      <c r="A11" s="393" t="s">
        <v>29</v>
      </c>
      <c r="B11" s="344" t="s">
        <v>116</v>
      </c>
      <c r="C11" s="234">
        <v>1</v>
      </c>
      <c r="D11" s="234" t="s">
        <v>872</v>
      </c>
      <c r="E11" s="234" t="s">
        <v>117</v>
      </c>
      <c r="F11" s="234" t="s">
        <v>873</v>
      </c>
      <c r="G11" s="510" t="s">
        <v>874</v>
      </c>
      <c r="H11" s="511">
        <v>1</v>
      </c>
      <c r="I11" s="234" t="s">
        <v>118</v>
      </c>
      <c r="J11" s="234" t="s">
        <v>875</v>
      </c>
      <c r="K11" s="85">
        <v>0.25</v>
      </c>
      <c r="L11" s="85">
        <v>0.25</v>
      </c>
      <c r="M11" s="85">
        <v>0.25</v>
      </c>
      <c r="N11" s="85">
        <v>0.25</v>
      </c>
      <c r="O11" s="85">
        <f t="shared" ref="O11:O18" si="0">SUM(K11:N11)</f>
        <v>1</v>
      </c>
      <c r="P11" s="469"/>
      <c r="Q11" s="85">
        <v>0.18</v>
      </c>
      <c r="R11" s="85">
        <v>0.2</v>
      </c>
      <c r="S11" s="234"/>
      <c r="T11" s="234"/>
      <c r="U11" s="234"/>
      <c r="V11" s="99" t="s">
        <v>876</v>
      </c>
      <c r="W11" s="238" t="s">
        <v>877</v>
      </c>
      <c r="X11" s="238" t="s">
        <v>878</v>
      </c>
      <c r="Y11" s="117"/>
    </row>
    <row r="12" spans="1:25" ht="121.9" customHeight="1" x14ac:dyDescent="0.25">
      <c r="A12" s="393"/>
      <c r="B12" s="345"/>
      <c r="C12" s="234">
        <v>2</v>
      </c>
      <c r="D12" s="234" t="s">
        <v>879</v>
      </c>
      <c r="E12" s="234" t="s">
        <v>117</v>
      </c>
      <c r="F12" s="234" t="s">
        <v>880</v>
      </c>
      <c r="G12" s="129" t="s">
        <v>881</v>
      </c>
      <c r="H12" s="512">
        <v>1</v>
      </c>
      <c r="I12" s="234" t="s">
        <v>118</v>
      </c>
      <c r="J12" s="107" t="s">
        <v>882</v>
      </c>
      <c r="K12" s="85">
        <v>1</v>
      </c>
      <c r="L12" s="85">
        <v>1</v>
      </c>
      <c r="M12" s="85">
        <v>1</v>
      </c>
      <c r="N12" s="85">
        <v>1</v>
      </c>
      <c r="O12" s="85">
        <v>1</v>
      </c>
      <c r="P12" s="469"/>
      <c r="Q12" s="85">
        <v>1</v>
      </c>
      <c r="R12" s="85">
        <v>1</v>
      </c>
      <c r="S12" s="85"/>
      <c r="T12" s="85"/>
      <c r="U12" s="85"/>
      <c r="V12" s="99" t="s">
        <v>883</v>
      </c>
      <c r="W12" s="83"/>
      <c r="X12" s="83"/>
      <c r="Y12" s="130"/>
    </row>
    <row r="13" spans="1:25" ht="163.15" customHeight="1" x14ac:dyDescent="0.25">
      <c r="A13" s="393"/>
      <c r="B13" s="345"/>
      <c r="C13" s="234">
        <v>3</v>
      </c>
      <c r="D13" s="234" t="s">
        <v>119</v>
      </c>
      <c r="E13" s="100" t="s">
        <v>117</v>
      </c>
      <c r="F13" s="100" t="s">
        <v>884</v>
      </c>
      <c r="G13" s="234" t="s">
        <v>120</v>
      </c>
      <c r="H13" s="511">
        <v>1</v>
      </c>
      <c r="I13" s="234" t="s">
        <v>118</v>
      </c>
      <c r="J13" s="234" t="s">
        <v>885</v>
      </c>
      <c r="K13" s="85">
        <v>0.25</v>
      </c>
      <c r="L13" s="85">
        <v>0.25</v>
      </c>
      <c r="M13" s="85">
        <v>0.25</v>
      </c>
      <c r="N13" s="85">
        <v>0.25</v>
      </c>
      <c r="O13" s="85">
        <f t="shared" si="0"/>
        <v>1</v>
      </c>
      <c r="P13" s="469"/>
      <c r="Q13" s="85">
        <v>0.25</v>
      </c>
      <c r="R13" s="85">
        <v>0.25</v>
      </c>
      <c r="S13" s="234"/>
      <c r="T13" s="234"/>
      <c r="U13" s="234"/>
      <c r="V13" s="99" t="s">
        <v>886</v>
      </c>
      <c r="W13" s="83"/>
      <c r="X13" s="83"/>
      <c r="Y13" s="234"/>
    </row>
    <row r="14" spans="1:25" ht="129" customHeight="1" x14ac:dyDescent="0.25">
      <c r="A14" s="393"/>
      <c r="B14" s="345"/>
      <c r="C14" s="234">
        <v>4</v>
      </c>
      <c r="D14" s="234" t="s">
        <v>887</v>
      </c>
      <c r="E14" s="100" t="s">
        <v>117</v>
      </c>
      <c r="F14" s="100" t="s">
        <v>888</v>
      </c>
      <c r="G14" s="234" t="s">
        <v>121</v>
      </c>
      <c r="H14" s="511">
        <v>1</v>
      </c>
      <c r="I14" s="234" t="s">
        <v>118</v>
      </c>
      <c r="J14" s="234" t="s">
        <v>122</v>
      </c>
      <c r="K14" s="85">
        <v>0.25</v>
      </c>
      <c r="L14" s="85">
        <v>0.25</v>
      </c>
      <c r="M14" s="85">
        <v>0.25</v>
      </c>
      <c r="N14" s="85">
        <v>0.25</v>
      </c>
      <c r="O14" s="85">
        <f t="shared" si="0"/>
        <v>1</v>
      </c>
      <c r="P14" s="469"/>
      <c r="Q14" s="85">
        <v>0.25</v>
      </c>
      <c r="R14" s="85">
        <v>0.25</v>
      </c>
      <c r="S14" s="234"/>
      <c r="T14" s="234"/>
      <c r="U14" s="234"/>
      <c r="V14" s="99" t="s">
        <v>889</v>
      </c>
      <c r="W14" s="83"/>
      <c r="X14" s="83"/>
      <c r="Y14" s="117"/>
    </row>
    <row r="15" spans="1:25" ht="122.45" customHeight="1" x14ac:dyDescent="0.25">
      <c r="A15" s="393"/>
      <c r="B15" s="345"/>
      <c r="C15" s="234">
        <v>5</v>
      </c>
      <c r="D15" s="234" t="s">
        <v>890</v>
      </c>
      <c r="E15" s="234" t="s">
        <v>117</v>
      </c>
      <c r="F15" s="234" t="s">
        <v>123</v>
      </c>
      <c r="G15" s="100" t="s">
        <v>124</v>
      </c>
      <c r="H15" s="511">
        <v>1</v>
      </c>
      <c r="I15" s="234" t="s">
        <v>118</v>
      </c>
      <c r="J15" s="234" t="s">
        <v>891</v>
      </c>
      <c r="K15" s="85">
        <v>0.25</v>
      </c>
      <c r="L15" s="85">
        <v>0.25</v>
      </c>
      <c r="M15" s="85">
        <v>0.25</v>
      </c>
      <c r="N15" s="85">
        <v>0.25</v>
      </c>
      <c r="O15" s="85">
        <f t="shared" si="0"/>
        <v>1</v>
      </c>
      <c r="P15" s="469"/>
      <c r="Q15" s="85">
        <v>0.25</v>
      </c>
      <c r="R15" s="85">
        <v>0.25</v>
      </c>
      <c r="S15" s="85"/>
      <c r="T15" s="85"/>
      <c r="U15" s="85"/>
      <c r="V15" s="99" t="s">
        <v>892</v>
      </c>
      <c r="W15" s="83"/>
      <c r="X15" s="83"/>
      <c r="Y15" s="130"/>
    </row>
    <row r="16" spans="1:25" ht="126" customHeight="1" x14ac:dyDescent="0.25">
      <c r="A16" s="393"/>
      <c r="B16" s="345"/>
      <c r="C16" s="234">
        <v>6</v>
      </c>
      <c r="D16" s="234" t="s">
        <v>893</v>
      </c>
      <c r="E16" s="234" t="s">
        <v>117</v>
      </c>
      <c r="F16" s="100" t="s">
        <v>894</v>
      </c>
      <c r="G16" s="234" t="s">
        <v>895</v>
      </c>
      <c r="H16" s="512">
        <v>1</v>
      </c>
      <c r="I16" s="234" t="s">
        <v>118</v>
      </c>
      <c r="J16" s="234" t="s">
        <v>896</v>
      </c>
      <c r="K16" s="85">
        <v>1</v>
      </c>
      <c r="L16" s="85">
        <v>1</v>
      </c>
      <c r="M16" s="85">
        <v>1</v>
      </c>
      <c r="N16" s="85">
        <v>1</v>
      </c>
      <c r="O16" s="85">
        <v>1</v>
      </c>
      <c r="P16" s="469"/>
      <c r="Q16" s="85">
        <v>1</v>
      </c>
      <c r="R16" s="85">
        <v>1</v>
      </c>
      <c r="S16" s="85"/>
      <c r="T16" s="85"/>
      <c r="U16" s="85"/>
      <c r="V16" s="99" t="s">
        <v>897</v>
      </c>
      <c r="W16" s="82"/>
      <c r="X16" s="83"/>
      <c r="Y16" s="130"/>
    </row>
    <row r="17" spans="1:30" ht="147" customHeight="1" x14ac:dyDescent="0.25">
      <c r="A17" s="393"/>
      <c r="B17" s="345"/>
      <c r="C17" s="234">
        <v>7</v>
      </c>
      <c r="D17" s="234" t="s">
        <v>125</v>
      </c>
      <c r="E17" s="234" t="s">
        <v>117</v>
      </c>
      <c r="F17" s="100" t="s">
        <v>898</v>
      </c>
      <c r="G17" s="100" t="s">
        <v>899</v>
      </c>
      <c r="H17" s="100">
        <v>1</v>
      </c>
      <c r="I17" s="234" t="s">
        <v>118</v>
      </c>
      <c r="J17" s="234" t="s">
        <v>900</v>
      </c>
      <c r="K17" s="85">
        <v>1</v>
      </c>
      <c r="L17" s="234">
        <v>0</v>
      </c>
      <c r="M17" s="234">
        <v>0</v>
      </c>
      <c r="N17" s="234">
        <v>0</v>
      </c>
      <c r="O17" s="85">
        <f t="shared" si="0"/>
        <v>1</v>
      </c>
      <c r="P17" s="469"/>
      <c r="Q17" s="85">
        <v>0.4</v>
      </c>
      <c r="R17" s="85">
        <v>0.26</v>
      </c>
      <c r="S17" s="234"/>
      <c r="T17" s="234"/>
      <c r="U17" s="234"/>
      <c r="V17" s="99" t="s">
        <v>901</v>
      </c>
      <c r="W17" s="82" t="s">
        <v>902</v>
      </c>
      <c r="X17" s="82" t="s">
        <v>903</v>
      </c>
      <c r="Y17" s="130"/>
    </row>
    <row r="18" spans="1:30" ht="92.45" customHeight="1" x14ac:dyDescent="0.25">
      <c r="A18" s="393"/>
      <c r="B18" s="346"/>
      <c r="C18" s="234">
        <v>8</v>
      </c>
      <c r="D18" s="234" t="s">
        <v>904</v>
      </c>
      <c r="E18" s="234" t="s">
        <v>117</v>
      </c>
      <c r="F18" s="234" t="s">
        <v>126</v>
      </c>
      <c r="G18" s="100" t="s">
        <v>127</v>
      </c>
      <c r="H18" s="513">
        <v>4</v>
      </c>
      <c r="I18" s="234" t="s">
        <v>118</v>
      </c>
      <c r="J18" s="234" t="s">
        <v>905</v>
      </c>
      <c r="K18" s="85">
        <v>0</v>
      </c>
      <c r="L18" s="85">
        <v>0.33</v>
      </c>
      <c r="M18" s="85">
        <v>0.33</v>
      </c>
      <c r="N18" s="85">
        <v>0.33500000000000002</v>
      </c>
      <c r="O18" s="85">
        <f t="shared" si="0"/>
        <v>0.99500000000000011</v>
      </c>
      <c r="P18" s="469"/>
      <c r="Q18" s="85">
        <v>0</v>
      </c>
      <c r="R18" s="85">
        <v>0.33</v>
      </c>
      <c r="S18" s="234"/>
      <c r="T18" s="234"/>
      <c r="U18" s="234"/>
      <c r="V18" s="100" t="s">
        <v>906</v>
      </c>
      <c r="W18" s="83"/>
      <c r="X18" s="83"/>
      <c r="Y18" s="130"/>
      <c r="AD18" s="86" t="s">
        <v>907</v>
      </c>
    </row>
    <row r="19" spans="1:30" customFormat="1" ht="25.5" x14ac:dyDescent="0.25">
      <c r="A19" s="469" t="s">
        <v>54</v>
      </c>
      <c r="B19" s="124" t="s">
        <v>867</v>
      </c>
      <c r="C19" s="474" t="s">
        <v>55</v>
      </c>
      <c r="D19" s="475"/>
      <c r="E19" s="125" t="s">
        <v>56</v>
      </c>
      <c r="F19" s="126"/>
      <c r="G19" s="126"/>
      <c r="H19" s="126"/>
      <c r="I19" s="476" t="s">
        <v>57</v>
      </c>
      <c r="J19" s="337" t="s">
        <v>56</v>
      </c>
      <c r="K19" s="338"/>
      <c r="L19" s="338"/>
      <c r="M19" s="338"/>
      <c r="N19" s="338"/>
      <c r="O19" s="338"/>
      <c r="P19" s="338"/>
      <c r="Q19" s="338"/>
      <c r="R19" s="339"/>
      <c r="S19" s="477" t="s">
        <v>58</v>
      </c>
      <c r="T19" s="477"/>
      <c r="U19" s="477"/>
      <c r="V19" s="361" t="s">
        <v>59</v>
      </c>
      <c r="W19" s="361"/>
      <c r="X19" s="361"/>
      <c r="Y19" s="86"/>
    </row>
    <row r="20" spans="1:30" customFormat="1" ht="26.25" x14ac:dyDescent="0.25">
      <c r="A20" s="469"/>
      <c r="B20" s="124" t="s">
        <v>60</v>
      </c>
      <c r="C20" s="478"/>
      <c r="D20" s="479"/>
      <c r="E20" s="125" t="s">
        <v>61</v>
      </c>
      <c r="F20" s="514" t="s">
        <v>908</v>
      </c>
      <c r="G20" s="126"/>
      <c r="H20" s="126"/>
      <c r="I20" s="476"/>
      <c r="J20" s="340" t="s">
        <v>115</v>
      </c>
      <c r="K20" s="341"/>
      <c r="L20" s="341"/>
      <c r="M20" s="341"/>
      <c r="N20" s="341"/>
      <c r="O20" s="341"/>
      <c r="P20" s="341"/>
      <c r="Q20" s="341"/>
      <c r="R20" s="342"/>
      <c r="S20" s="477"/>
      <c r="T20" s="477"/>
      <c r="U20" s="477"/>
      <c r="V20" s="361" t="s">
        <v>1138</v>
      </c>
      <c r="W20" s="361"/>
      <c r="X20" s="361"/>
      <c r="Y20" s="86"/>
    </row>
    <row r="21" spans="1:30" customFormat="1" x14ac:dyDescent="0.25">
      <c r="A21" s="469"/>
      <c r="B21" s="124" t="s">
        <v>62</v>
      </c>
      <c r="C21" s="480"/>
      <c r="D21" s="481"/>
      <c r="E21" s="125" t="s">
        <v>63</v>
      </c>
      <c r="F21" s="482" t="s">
        <v>129</v>
      </c>
      <c r="G21" s="482"/>
      <c r="H21" s="126"/>
      <c r="I21" s="476"/>
      <c r="J21" s="340" t="s">
        <v>909</v>
      </c>
      <c r="K21" s="341"/>
      <c r="L21" s="341"/>
      <c r="M21" s="341"/>
      <c r="N21" s="341"/>
      <c r="O21" s="341"/>
      <c r="P21" s="341"/>
      <c r="Q21" s="341"/>
      <c r="R21" s="342"/>
      <c r="S21" s="477"/>
      <c r="T21" s="477"/>
      <c r="U21" s="477"/>
      <c r="V21" s="361" t="s">
        <v>64</v>
      </c>
      <c r="W21" s="361"/>
      <c r="X21" s="361"/>
      <c r="Y21" s="86"/>
    </row>
  </sheetData>
  <mergeCells count="36">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A11:A18"/>
    <mergeCell ref="B11:B18"/>
    <mergeCell ref="A19:A21"/>
    <mergeCell ref="C19:D21"/>
    <mergeCell ref="I19:I21"/>
    <mergeCell ref="V20:X20"/>
    <mergeCell ref="F21:G21"/>
    <mergeCell ref="J21:R21"/>
    <mergeCell ref="V21:X21"/>
    <mergeCell ref="X9:X10"/>
    <mergeCell ref="J19:R19"/>
    <mergeCell ref="S19:U21"/>
    <mergeCell ref="V19:X19"/>
    <mergeCell ref="J20:R20"/>
    <mergeCell ref="J9:J10"/>
    <mergeCell ref="K9:O9"/>
    <mergeCell ref="P9:P18"/>
    <mergeCell ref="Q9:U9"/>
    <mergeCell ref="V9:V10"/>
    <mergeCell ref="W9:W10"/>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92CE-D794-4563-BFD6-3BADF14E2B2F}">
  <dimension ref="A1:Y16"/>
  <sheetViews>
    <sheetView showGridLines="0" topLeftCell="A4" zoomScale="70" zoomScaleNormal="70" workbookViewId="0">
      <selection activeCell="E11" sqref="E11"/>
    </sheetView>
  </sheetViews>
  <sheetFormatPr baseColWidth="10" defaultRowHeight="15" x14ac:dyDescent="0.25"/>
  <cols>
    <col min="1" max="1" width="23.85546875" style="86" customWidth="1"/>
    <col min="2" max="2" width="22.42578125" style="86" customWidth="1"/>
    <col min="3" max="3" width="5.42578125" style="86" customWidth="1"/>
    <col min="4" max="4" width="28.140625" style="86" customWidth="1"/>
    <col min="5" max="5" width="27.5703125" style="86" customWidth="1"/>
    <col min="6" max="6" width="25" style="86" customWidth="1"/>
    <col min="7" max="7" width="28.5703125" style="86" customWidth="1"/>
    <col min="8" max="8" width="16.140625" style="86" customWidth="1"/>
    <col min="9" max="9" width="12.28515625" style="86" customWidth="1"/>
    <col min="10" max="10" width="18.85546875" style="86" customWidth="1"/>
    <col min="11" max="14" width="5.85546875" style="86" customWidth="1"/>
    <col min="15" max="15" width="7.7109375" style="86" customWidth="1"/>
    <col min="16" max="16" width="1.42578125" style="169" customWidth="1"/>
    <col min="17" max="20" width="6.140625" style="86" customWidth="1"/>
    <col min="21" max="21" width="7.85546875" style="86" customWidth="1"/>
    <col min="22" max="22" width="127" style="86" customWidth="1"/>
    <col min="23" max="23" width="25.5703125" style="86" customWidth="1"/>
    <col min="24" max="24" width="32.85546875" style="86" customWidth="1"/>
    <col min="25" max="25" width="55.42578125" style="86" customWidth="1"/>
    <col min="26" max="256" width="11.42578125" style="86"/>
    <col min="257" max="257" width="23.85546875" style="86" customWidth="1"/>
    <col min="258" max="258" width="22.42578125" style="86" customWidth="1"/>
    <col min="259" max="259" width="5.42578125" style="86" customWidth="1"/>
    <col min="260" max="260" width="28.140625" style="86" customWidth="1"/>
    <col min="261" max="261" width="27.5703125" style="86" customWidth="1"/>
    <col min="262" max="262" width="25" style="86" customWidth="1"/>
    <col min="263" max="263" width="28.5703125" style="86" customWidth="1"/>
    <col min="264" max="264" width="16.140625" style="86" customWidth="1"/>
    <col min="265" max="265" width="12.28515625" style="86" customWidth="1"/>
    <col min="266" max="266" width="18.85546875" style="86" customWidth="1"/>
    <col min="267" max="270" width="5.85546875" style="86" customWidth="1"/>
    <col min="271" max="271" width="7.7109375" style="86" customWidth="1"/>
    <col min="272" max="272" width="1.42578125" style="86" customWidth="1"/>
    <col min="273" max="276" width="6.140625" style="86" customWidth="1"/>
    <col min="277" max="277" width="7.85546875" style="86" customWidth="1"/>
    <col min="278" max="278" width="127" style="86" customWidth="1"/>
    <col min="279" max="279" width="25.5703125" style="86" customWidth="1"/>
    <col min="280" max="280" width="32.85546875" style="86" customWidth="1"/>
    <col min="281" max="281" width="55.42578125" style="86" customWidth="1"/>
    <col min="282" max="512" width="11.42578125" style="86"/>
    <col min="513" max="513" width="23.85546875" style="86" customWidth="1"/>
    <col min="514" max="514" width="22.42578125" style="86" customWidth="1"/>
    <col min="515" max="515" width="5.42578125" style="86" customWidth="1"/>
    <col min="516" max="516" width="28.140625" style="86" customWidth="1"/>
    <col min="517" max="517" width="27.5703125" style="86" customWidth="1"/>
    <col min="518" max="518" width="25" style="86" customWidth="1"/>
    <col min="519" max="519" width="28.5703125" style="86" customWidth="1"/>
    <col min="520" max="520" width="16.140625" style="86" customWidth="1"/>
    <col min="521" max="521" width="12.28515625" style="86" customWidth="1"/>
    <col min="522" max="522" width="18.85546875" style="86" customWidth="1"/>
    <col min="523" max="526" width="5.85546875" style="86" customWidth="1"/>
    <col min="527" max="527" width="7.7109375" style="86" customWidth="1"/>
    <col min="528" max="528" width="1.42578125" style="86" customWidth="1"/>
    <col min="529" max="532" width="6.140625" style="86" customWidth="1"/>
    <col min="533" max="533" width="7.85546875" style="86" customWidth="1"/>
    <col min="534" max="534" width="127" style="86" customWidth="1"/>
    <col min="535" max="535" width="25.5703125" style="86" customWidth="1"/>
    <col min="536" max="536" width="32.85546875" style="86" customWidth="1"/>
    <col min="537" max="537" width="55.42578125" style="86" customWidth="1"/>
    <col min="538" max="768" width="11.42578125" style="86"/>
    <col min="769" max="769" width="23.85546875" style="86" customWidth="1"/>
    <col min="770" max="770" width="22.42578125" style="86" customWidth="1"/>
    <col min="771" max="771" width="5.42578125" style="86" customWidth="1"/>
    <col min="772" max="772" width="28.140625" style="86" customWidth="1"/>
    <col min="773" max="773" width="27.5703125" style="86" customWidth="1"/>
    <col min="774" max="774" width="25" style="86" customWidth="1"/>
    <col min="775" max="775" width="28.5703125" style="86" customWidth="1"/>
    <col min="776" max="776" width="16.140625" style="86" customWidth="1"/>
    <col min="777" max="777" width="12.28515625" style="86" customWidth="1"/>
    <col min="778" max="778" width="18.85546875" style="86" customWidth="1"/>
    <col min="779" max="782" width="5.85546875" style="86" customWidth="1"/>
    <col min="783" max="783" width="7.7109375" style="86" customWidth="1"/>
    <col min="784" max="784" width="1.42578125" style="86" customWidth="1"/>
    <col min="785" max="788" width="6.140625" style="86" customWidth="1"/>
    <col min="789" max="789" width="7.85546875" style="86" customWidth="1"/>
    <col min="790" max="790" width="127" style="86" customWidth="1"/>
    <col min="791" max="791" width="25.5703125" style="86" customWidth="1"/>
    <col min="792" max="792" width="32.85546875" style="86" customWidth="1"/>
    <col min="793" max="793" width="55.42578125" style="86" customWidth="1"/>
    <col min="794" max="1024" width="11.42578125" style="86"/>
    <col min="1025" max="1025" width="23.85546875" style="86" customWidth="1"/>
    <col min="1026" max="1026" width="22.42578125" style="86" customWidth="1"/>
    <col min="1027" max="1027" width="5.42578125" style="86" customWidth="1"/>
    <col min="1028" max="1028" width="28.140625" style="86" customWidth="1"/>
    <col min="1029" max="1029" width="27.5703125" style="86" customWidth="1"/>
    <col min="1030" max="1030" width="25" style="86" customWidth="1"/>
    <col min="1031" max="1031" width="28.5703125" style="86" customWidth="1"/>
    <col min="1032" max="1032" width="16.140625" style="86" customWidth="1"/>
    <col min="1033" max="1033" width="12.28515625" style="86" customWidth="1"/>
    <col min="1034" max="1034" width="18.85546875" style="86" customWidth="1"/>
    <col min="1035" max="1038" width="5.85546875" style="86" customWidth="1"/>
    <col min="1039" max="1039" width="7.7109375" style="86" customWidth="1"/>
    <col min="1040" max="1040" width="1.42578125" style="86" customWidth="1"/>
    <col min="1041" max="1044" width="6.140625" style="86" customWidth="1"/>
    <col min="1045" max="1045" width="7.85546875" style="86" customWidth="1"/>
    <col min="1046" max="1046" width="127" style="86" customWidth="1"/>
    <col min="1047" max="1047" width="25.5703125" style="86" customWidth="1"/>
    <col min="1048" max="1048" width="32.85546875" style="86" customWidth="1"/>
    <col min="1049" max="1049" width="55.42578125" style="86" customWidth="1"/>
    <col min="1050" max="1280" width="11.42578125" style="86"/>
    <col min="1281" max="1281" width="23.85546875" style="86" customWidth="1"/>
    <col min="1282" max="1282" width="22.42578125" style="86" customWidth="1"/>
    <col min="1283" max="1283" width="5.42578125" style="86" customWidth="1"/>
    <col min="1284" max="1284" width="28.140625" style="86" customWidth="1"/>
    <col min="1285" max="1285" width="27.5703125" style="86" customWidth="1"/>
    <col min="1286" max="1286" width="25" style="86" customWidth="1"/>
    <col min="1287" max="1287" width="28.5703125" style="86" customWidth="1"/>
    <col min="1288" max="1288" width="16.140625" style="86" customWidth="1"/>
    <col min="1289" max="1289" width="12.28515625" style="86" customWidth="1"/>
    <col min="1290" max="1290" width="18.85546875" style="86" customWidth="1"/>
    <col min="1291" max="1294" width="5.85546875" style="86" customWidth="1"/>
    <col min="1295" max="1295" width="7.7109375" style="86" customWidth="1"/>
    <col min="1296" max="1296" width="1.42578125" style="86" customWidth="1"/>
    <col min="1297" max="1300" width="6.140625" style="86" customWidth="1"/>
    <col min="1301" max="1301" width="7.85546875" style="86" customWidth="1"/>
    <col min="1302" max="1302" width="127" style="86" customWidth="1"/>
    <col min="1303" max="1303" width="25.5703125" style="86" customWidth="1"/>
    <col min="1304" max="1304" width="32.85546875" style="86" customWidth="1"/>
    <col min="1305" max="1305" width="55.42578125" style="86" customWidth="1"/>
    <col min="1306" max="1536" width="11.42578125" style="86"/>
    <col min="1537" max="1537" width="23.85546875" style="86" customWidth="1"/>
    <col min="1538" max="1538" width="22.42578125" style="86" customWidth="1"/>
    <col min="1539" max="1539" width="5.42578125" style="86" customWidth="1"/>
    <col min="1540" max="1540" width="28.140625" style="86" customWidth="1"/>
    <col min="1541" max="1541" width="27.5703125" style="86" customWidth="1"/>
    <col min="1542" max="1542" width="25" style="86" customWidth="1"/>
    <col min="1543" max="1543" width="28.5703125" style="86" customWidth="1"/>
    <col min="1544" max="1544" width="16.140625" style="86" customWidth="1"/>
    <col min="1545" max="1545" width="12.28515625" style="86" customWidth="1"/>
    <col min="1546" max="1546" width="18.85546875" style="86" customWidth="1"/>
    <col min="1547" max="1550" width="5.85546875" style="86" customWidth="1"/>
    <col min="1551" max="1551" width="7.7109375" style="86" customWidth="1"/>
    <col min="1552" max="1552" width="1.42578125" style="86" customWidth="1"/>
    <col min="1553" max="1556" width="6.140625" style="86" customWidth="1"/>
    <col min="1557" max="1557" width="7.85546875" style="86" customWidth="1"/>
    <col min="1558" max="1558" width="127" style="86" customWidth="1"/>
    <col min="1559" max="1559" width="25.5703125" style="86" customWidth="1"/>
    <col min="1560" max="1560" width="32.85546875" style="86" customWidth="1"/>
    <col min="1561" max="1561" width="55.42578125" style="86" customWidth="1"/>
    <col min="1562" max="1792" width="11.42578125" style="86"/>
    <col min="1793" max="1793" width="23.85546875" style="86" customWidth="1"/>
    <col min="1794" max="1794" width="22.42578125" style="86" customWidth="1"/>
    <col min="1795" max="1795" width="5.42578125" style="86" customWidth="1"/>
    <col min="1796" max="1796" width="28.140625" style="86" customWidth="1"/>
    <col min="1797" max="1797" width="27.5703125" style="86" customWidth="1"/>
    <col min="1798" max="1798" width="25" style="86" customWidth="1"/>
    <col min="1799" max="1799" width="28.5703125" style="86" customWidth="1"/>
    <col min="1800" max="1800" width="16.140625" style="86" customWidth="1"/>
    <col min="1801" max="1801" width="12.28515625" style="86" customWidth="1"/>
    <col min="1802" max="1802" width="18.85546875" style="86" customWidth="1"/>
    <col min="1803" max="1806" width="5.85546875" style="86" customWidth="1"/>
    <col min="1807" max="1807" width="7.7109375" style="86" customWidth="1"/>
    <col min="1808" max="1808" width="1.42578125" style="86" customWidth="1"/>
    <col min="1809" max="1812" width="6.140625" style="86" customWidth="1"/>
    <col min="1813" max="1813" width="7.85546875" style="86" customWidth="1"/>
    <col min="1814" max="1814" width="127" style="86" customWidth="1"/>
    <col min="1815" max="1815" width="25.5703125" style="86" customWidth="1"/>
    <col min="1816" max="1816" width="32.85546875" style="86" customWidth="1"/>
    <col min="1817" max="1817" width="55.42578125" style="86" customWidth="1"/>
    <col min="1818" max="2048" width="11.42578125" style="86"/>
    <col min="2049" max="2049" width="23.85546875" style="86" customWidth="1"/>
    <col min="2050" max="2050" width="22.42578125" style="86" customWidth="1"/>
    <col min="2051" max="2051" width="5.42578125" style="86" customWidth="1"/>
    <col min="2052" max="2052" width="28.140625" style="86" customWidth="1"/>
    <col min="2053" max="2053" width="27.5703125" style="86" customWidth="1"/>
    <col min="2054" max="2054" width="25" style="86" customWidth="1"/>
    <col min="2055" max="2055" width="28.5703125" style="86" customWidth="1"/>
    <col min="2056" max="2056" width="16.140625" style="86" customWidth="1"/>
    <col min="2057" max="2057" width="12.28515625" style="86" customWidth="1"/>
    <col min="2058" max="2058" width="18.85546875" style="86" customWidth="1"/>
    <col min="2059" max="2062" width="5.85546875" style="86" customWidth="1"/>
    <col min="2063" max="2063" width="7.7109375" style="86" customWidth="1"/>
    <col min="2064" max="2064" width="1.42578125" style="86" customWidth="1"/>
    <col min="2065" max="2068" width="6.140625" style="86" customWidth="1"/>
    <col min="2069" max="2069" width="7.85546875" style="86" customWidth="1"/>
    <col min="2070" max="2070" width="127" style="86" customWidth="1"/>
    <col min="2071" max="2071" width="25.5703125" style="86" customWidth="1"/>
    <col min="2072" max="2072" width="32.85546875" style="86" customWidth="1"/>
    <col min="2073" max="2073" width="55.42578125" style="86" customWidth="1"/>
    <col min="2074" max="2304" width="11.42578125" style="86"/>
    <col min="2305" max="2305" width="23.85546875" style="86" customWidth="1"/>
    <col min="2306" max="2306" width="22.42578125" style="86" customWidth="1"/>
    <col min="2307" max="2307" width="5.42578125" style="86" customWidth="1"/>
    <col min="2308" max="2308" width="28.140625" style="86" customWidth="1"/>
    <col min="2309" max="2309" width="27.5703125" style="86" customWidth="1"/>
    <col min="2310" max="2310" width="25" style="86" customWidth="1"/>
    <col min="2311" max="2311" width="28.5703125" style="86" customWidth="1"/>
    <col min="2312" max="2312" width="16.140625" style="86" customWidth="1"/>
    <col min="2313" max="2313" width="12.28515625" style="86" customWidth="1"/>
    <col min="2314" max="2314" width="18.85546875" style="86" customWidth="1"/>
    <col min="2315" max="2318" width="5.85546875" style="86" customWidth="1"/>
    <col min="2319" max="2319" width="7.7109375" style="86" customWidth="1"/>
    <col min="2320" max="2320" width="1.42578125" style="86" customWidth="1"/>
    <col min="2321" max="2324" width="6.140625" style="86" customWidth="1"/>
    <col min="2325" max="2325" width="7.85546875" style="86" customWidth="1"/>
    <col min="2326" max="2326" width="127" style="86" customWidth="1"/>
    <col min="2327" max="2327" width="25.5703125" style="86" customWidth="1"/>
    <col min="2328" max="2328" width="32.85546875" style="86" customWidth="1"/>
    <col min="2329" max="2329" width="55.42578125" style="86" customWidth="1"/>
    <col min="2330" max="2560" width="11.42578125" style="86"/>
    <col min="2561" max="2561" width="23.85546875" style="86" customWidth="1"/>
    <col min="2562" max="2562" width="22.42578125" style="86" customWidth="1"/>
    <col min="2563" max="2563" width="5.42578125" style="86" customWidth="1"/>
    <col min="2564" max="2564" width="28.140625" style="86" customWidth="1"/>
    <col min="2565" max="2565" width="27.5703125" style="86" customWidth="1"/>
    <col min="2566" max="2566" width="25" style="86" customWidth="1"/>
    <col min="2567" max="2567" width="28.5703125" style="86" customWidth="1"/>
    <col min="2568" max="2568" width="16.140625" style="86" customWidth="1"/>
    <col min="2569" max="2569" width="12.28515625" style="86" customWidth="1"/>
    <col min="2570" max="2570" width="18.85546875" style="86" customWidth="1"/>
    <col min="2571" max="2574" width="5.85546875" style="86" customWidth="1"/>
    <col min="2575" max="2575" width="7.7109375" style="86" customWidth="1"/>
    <col min="2576" max="2576" width="1.42578125" style="86" customWidth="1"/>
    <col min="2577" max="2580" width="6.140625" style="86" customWidth="1"/>
    <col min="2581" max="2581" width="7.85546875" style="86" customWidth="1"/>
    <col min="2582" max="2582" width="127" style="86" customWidth="1"/>
    <col min="2583" max="2583" width="25.5703125" style="86" customWidth="1"/>
    <col min="2584" max="2584" width="32.85546875" style="86" customWidth="1"/>
    <col min="2585" max="2585" width="55.42578125" style="86" customWidth="1"/>
    <col min="2586" max="2816" width="11.42578125" style="86"/>
    <col min="2817" max="2817" width="23.85546875" style="86" customWidth="1"/>
    <col min="2818" max="2818" width="22.42578125" style="86" customWidth="1"/>
    <col min="2819" max="2819" width="5.42578125" style="86" customWidth="1"/>
    <col min="2820" max="2820" width="28.140625" style="86" customWidth="1"/>
    <col min="2821" max="2821" width="27.5703125" style="86" customWidth="1"/>
    <col min="2822" max="2822" width="25" style="86" customWidth="1"/>
    <col min="2823" max="2823" width="28.5703125" style="86" customWidth="1"/>
    <col min="2824" max="2824" width="16.140625" style="86" customWidth="1"/>
    <col min="2825" max="2825" width="12.28515625" style="86" customWidth="1"/>
    <col min="2826" max="2826" width="18.85546875" style="86" customWidth="1"/>
    <col min="2827" max="2830" width="5.85546875" style="86" customWidth="1"/>
    <col min="2831" max="2831" width="7.7109375" style="86" customWidth="1"/>
    <col min="2832" max="2832" width="1.42578125" style="86" customWidth="1"/>
    <col min="2833" max="2836" width="6.140625" style="86" customWidth="1"/>
    <col min="2837" max="2837" width="7.85546875" style="86" customWidth="1"/>
    <col min="2838" max="2838" width="127" style="86" customWidth="1"/>
    <col min="2839" max="2839" width="25.5703125" style="86" customWidth="1"/>
    <col min="2840" max="2840" width="32.85546875" style="86" customWidth="1"/>
    <col min="2841" max="2841" width="55.42578125" style="86" customWidth="1"/>
    <col min="2842" max="3072" width="11.42578125" style="86"/>
    <col min="3073" max="3073" width="23.85546875" style="86" customWidth="1"/>
    <col min="3074" max="3074" width="22.42578125" style="86" customWidth="1"/>
    <col min="3075" max="3075" width="5.42578125" style="86" customWidth="1"/>
    <col min="3076" max="3076" width="28.140625" style="86" customWidth="1"/>
    <col min="3077" max="3077" width="27.5703125" style="86" customWidth="1"/>
    <col min="3078" max="3078" width="25" style="86" customWidth="1"/>
    <col min="3079" max="3079" width="28.5703125" style="86" customWidth="1"/>
    <col min="3080" max="3080" width="16.140625" style="86" customWidth="1"/>
    <col min="3081" max="3081" width="12.28515625" style="86" customWidth="1"/>
    <col min="3082" max="3082" width="18.85546875" style="86" customWidth="1"/>
    <col min="3083" max="3086" width="5.85546875" style="86" customWidth="1"/>
    <col min="3087" max="3087" width="7.7109375" style="86" customWidth="1"/>
    <col min="3088" max="3088" width="1.42578125" style="86" customWidth="1"/>
    <col min="3089" max="3092" width="6.140625" style="86" customWidth="1"/>
    <col min="3093" max="3093" width="7.85546875" style="86" customWidth="1"/>
    <col min="3094" max="3094" width="127" style="86" customWidth="1"/>
    <col min="3095" max="3095" width="25.5703125" style="86" customWidth="1"/>
    <col min="3096" max="3096" width="32.85546875" style="86" customWidth="1"/>
    <col min="3097" max="3097" width="55.42578125" style="86" customWidth="1"/>
    <col min="3098" max="3328" width="11.42578125" style="86"/>
    <col min="3329" max="3329" width="23.85546875" style="86" customWidth="1"/>
    <col min="3330" max="3330" width="22.42578125" style="86" customWidth="1"/>
    <col min="3331" max="3331" width="5.42578125" style="86" customWidth="1"/>
    <col min="3332" max="3332" width="28.140625" style="86" customWidth="1"/>
    <col min="3333" max="3333" width="27.5703125" style="86" customWidth="1"/>
    <col min="3334" max="3334" width="25" style="86" customWidth="1"/>
    <col min="3335" max="3335" width="28.5703125" style="86" customWidth="1"/>
    <col min="3336" max="3336" width="16.140625" style="86" customWidth="1"/>
    <col min="3337" max="3337" width="12.28515625" style="86" customWidth="1"/>
    <col min="3338" max="3338" width="18.85546875" style="86" customWidth="1"/>
    <col min="3339" max="3342" width="5.85546875" style="86" customWidth="1"/>
    <col min="3343" max="3343" width="7.7109375" style="86" customWidth="1"/>
    <col min="3344" max="3344" width="1.42578125" style="86" customWidth="1"/>
    <col min="3345" max="3348" width="6.140625" style="86" customWidth="1"/>
    <col min="3349" max="3349" width="7.85546875" style="86" customWidth="1"/>
    <col min="3350" max="3350" width="127" style="86" customWidth="1"/>
    <col min="3351" max="3351" width="25.5703125" style="86" customWidth="1"/>
    <col min="3352" max="3352" width="32.85546875" style="86" customWidth="1"/>
    <col min="3353" max="3353" width="55.42578125" style="86" customWidth="1"/>
    <col min="3354" max="3584" width="11.42578125" style="86"/>
    <col min="3585" max="3585" width="23.85546875" style="86" customWidth="1"/>
    <col min="3586" max="3586" width="22.42578125" style="86" customWidth="1"/>
    <col min="3587" max="3587" width="5.42578125" style="86" customWidth="1"/>
    <col min="3588" max="3588" width="28.140625" style="86" customWidth="1"/>
    <col min="3589" max="3589" width="27.5703125" style="86" customWidth="1"/>
    <col min="3590" max="3590" width="25" style="86" customWidth="1"/>
    <col min="3591" max="3591" width="28.5703125" style="86" customWidth="1"/>
    <col min="3592" max="3592" width="16.140625" style="86" customWidth="1"/>
    <col min="3593" max="3593" width="12.28515625" style="86" customWidth="1"/>
    <col min="3594" max="3594" width="18.85546875" style="86" customWidth="1"/>
    <col min="3595" max="3598" width="5.85546875" style="86" customWidth="1"/>
    <col min="3599" max="3599" width="7.7109375" style="86" customWidth="1"/>
    <col min="3600" max="3600" width="1.42578125" style="86" customWidth="1"/>
    <col min="3601" max="3604" width="6.140625" style="86" customWidth="1"/>
    <col min="3605" max="3605" width="7.85546875" style="86" customWidth="1"/>
    <col min="3606" max="3606" width="127" style="86" customWidth="1"/>
    <col min="3607" max="3607" width="25.5703125" style="86" customWidth="1"/>
    <col min="3608" max="3608" width="32.85546875" style="86" customWidth="1"/>
    <col min="3609" max="3609" width="55.42578125" style="86" customWidth="1"/>
    <col min="3610" max="3840" width="11.42578125" style="86"/>
    <col min="3841" max="3841" width="23.85546875" style="86" customWidth="1"/>
    <col min="3842" max="3842" width="22.42578125" style="86" customWidth="1"/>
    <col min="3843" max="3843" width="5.42578125" style="86" customWidth="1"/>
    <col min="3844" max="3844" width="28.140625" style="86" customWidth="1"/>
    <col min="3845" max="3845" width="27.5703125" style="86" customWidth="1"/>
    <col min="3846" max="3846" width="25" style="86" customWidth="1"/>
    <col min="3847" max="3847" width="28.5703125" style="86" customWidth="1"/>
    <col min="3848" max="3848" width="16.140625" style="86" customWidth="1"/>
    <col min="3849" max="3849" width="12.28515625" style="86" customWidth="1"/>
    <col min="3850" max="3850" width="18.85546875" style="86" customWidth="1"/>
    <col min="3851" max="3854" width="5.85546875" style="86" customWidth="1"/>
    <col min="3855" max="3855" width="7.7109375" style="86" customWidth="1"/>
    <col min="3856" max="3856" width="1.42578125" style="86" customWidth="1"/>
    <col min="3857" max="3860" width="6.140625" style="86" customWidth="1"/>
    <col min="3861" max="3861" width="7.85546875" style="86" customWidth="1"/>
    <col min="3862" max="3862" width="127" style="86" customWidth="1"/>
    <col min="3863" max="3863" width="25.5703125" style="86" customWidth="1"/>
    <col min="3864" max="3864" width="32.85546875" style="86" customWidth="1"/>
    <col min="3865" max="3865" width="55.42578125" style="86" customWidth="1"/>
    <col min="3866" max="4096" width="11.42578125" style="86"/>
    <col min="4097" max="4097" width="23.85546875" style="86" customWidth="1"/>
    <col min="4098" max="4098" width="22.42578125" style="86" customWidth="1"/>
    <col min="4099" max="4099" width="5.42578125" style="86" customWidth="1"/>
    <col min="4100" max="4100" width="28.140625" style="86" customWidth="1"/>
    <col min="4101" max="4101" width="27.5703125" style="86" customWidth="1"/>
    <col min="4102" max="4102" width="25" style="86" customWidth="1"/>
    <col min="4103" max="4103" width="28.5703125" style="86" customWidth="1"/>
    <col min="4104" max="4104" width="16.140625" style="86" customWidth="1"/>
    <col min="4105" max="4105" width="12.28515625" style="86" customWidth="1"/>
    <col min="4106" max="4106" width="18.85546875" style="86" customWidth="1"/>
    <col min="4107" max="4110" width="5.85546875" style="86" customWidth="1"/>
    <col min="4111" max="4111" width="7.7109375" style="86" customWidth="1"/>
    <col min="4112" max="4112" width="1.42578125" style="86" customWidth="1"/>
    <col min="4113" max="4116" width="6.140625" style="86" customWidth="1"/>
    <col min="4117" max="4117" width="7.85546875" style="86" customWidth="1"/>
    <col min="4118" max="4118" width="127" style="86" customWidth="1"/>
    <col min="4119" max="4119" width="25.5703125" style="86" customWidth="1"/>
    <col min="4120" max="4120" width="32.85546875" style="86" customWidth="1"/>
    <col min="4121" max="4121" width="55.42578125" style="86" customWidth="1"/>
    <col min="4122" max="4352" width="11.42578125" style="86"/>
    <col min="4353" max="4353" width="23.85546875" style="86" customWidth="1"/>
    <col min="4354" max="4354" width="22.42578125" style="86" customWidth="1"/>
    <col min="4355" max="4355" width="5.42578125" style="86" customWidth="1"/>
    <col min="4356" max="4356" width="28.140625" style="86" customWidth="1"/>
    <col min="4357" max="4357" width="27.5703125" style="86" customWidth="1"/>
    <col min="4358" max="4358" width="25" style="86" customWidth="1"/>
    <col min="4359" max="4359" width="28.5703125" style="86" customWidth="1"/>
    <col min="4360" max="4360" width="16.140625" style="86" customWidth="1"/>
    <col min="4361" max="4361" width="12.28515625" style="86" customWidth="1"/>
    <col min="4362" max="4362" width="18.85546875" style="86" customWidth="1"/>
    <col min="4363" max="4366" width="5.85546875" style="86" customWidth="1"/>
    <col min="4367" max="4367" width="7.7109375" style="86" customWidth="1"/>
    <col min="4368" max="4368" width="1.42578125" style="86" customWidth="1"/>
    <col min="4369" max="4372" width="6.140625" style="86" customWidth="1"/>
    <col min="4373" max="4373" width="7.85546875" style="86" customWidth="1"/>
    <col min="4374" max="4374" width="127" style="86" customWidth="1"/>
    <col min="4375" max="4375" width="25.5703125" style="86" customWidth="1"/>
    <col min="4376" max="4376" width="32.85546875" style="86" customWidth="1"/>
    <col min="4377" max="4377" width="55.42578125" style="86" customWidth="1"/>
    <col min="4378" max="4608" width="11.42578125" style="86"/>
    <col min="4609" max="4609" width="23.85546875" style="86" customWidth="1"/>
    <col min="4610" max="4610" width="22.42578125" style="86" customWidth="1"/>
    <col min="4611" max="4611" width="5.42578125" style="86" customWidth="1"/>
    <col min="4612" max="4612" width="28.140625" style="86" customWidth="1"/>
    <col min="4613" max="4613" width="27.5703125" style="86" customWidth="1"/>
    <col min="4614" max="4614" width="25" style="86" customWidth="1"/>
    <col min="4615" max="4615" width="28.5703125" style="86" customWidth="1"/>
    <col min="4616" max="4616" width="16.140625" style="86" customWidth="1"/>
    <col min="4617" max="4617" width="12.28515625" style="86" customWidth="1"/>
    <col min="4618" max="4618" width="18.85546875" style="86" customWidth="1"/>
    <col min="4619" max="4622" width="5.85546875" style="86" customWidth="1"/>
    <col min="4623" max="4623" width="7.7109375" style="86" customWidth="1"/>
    <col min="4624" max="4624" width="1.42578125" style="86" customWidth="1"/>
    <col min="4625" max="4628" width="6.140625" style="86" customWidth="1"/>
    <col min="4629" max="4629" width="7.85546875" style="86" customWidth="1"/>
    <col min="4630" max="4630" width="127" style="86" customWidth="1"/>
    <col min="4631" max="4631" width="25.5703125" style="86" customWidth="1"/>
    <col min="4632" max="4632" width="32.85546875" style="86" customWidth="1"/>
    <col min="4633" max="4633" width="55.42578125" style="86" customWidth="1"/>
    <col min="4634" max="4864" width="11.42578125" style="86"/>
    <col min="4865" max="4865" width="23.85546875" style="86" customWidth="1"/>
    <col min="4866" max="4866" width="22.42578125" style="86" customWidth="1"/>
    <col min="4867" max="4867" width="5.42578125" style="86" customWidth="1"/>
    <col min="4868" max="4868" width="28.140625" style="86" customWidth="1"/>
    <col min="4869" max="4869" width="27.5703125" style="86" customWidth="1"/>
    <col min="4870" max="4870" width="25" style="86" customWidth="1"/>
    <col min="4871" max="4871" width="28.5703125" style="86" customWidth="1"/>
    <col min="4872" max="4872" width="16.140625" style="86" customWidth="1"/>
    <col min="4873" max="4873" width="12.28515625" style="86" customWidth="1"/>
    <col min="4874" max="4874" width="18.85546875" style="86" customWidth="1"/>
    <col min="4875" max="4878" width="5.85546875" style="86" customWidth="1"/>
    <col min="4879" max="4879" width="7.7109375" style="86" customWidth="1"/>
    <col min="4880" max="4880" width="1.42578125" style="86" customWidth="1"/>
    <col min="4881" max="4884" width="6.140625" style="86" customWidth="1"/>
    <col min="4885" max="4885" width="7.85546875" style="86" customWidth="1"/>
    <col min="4886" max="4886" width="127" style="86" customWidth="1"/>
    <col min="4887" max="4887" width="25.5703125" style="86" customWidth="1"/>
    <col min="4888" max="4888" width="32.85546875" style="86" customWidth="1"/>
    <col min="4889" max="4889" width="55.42578125" style="86" customWidth="1"/>
    <col min="4890" max="5120" width="11.42578125" style="86"/>
    <col min="5121" max="5121" width="23.85546875" style="86" customWidth="1"/>
    <col min="5122" max="5122" width="22.42578125" style="86" customWidth="1"/>
    <col min="5123" max="5123" width="5.42578125" style="86" customWidth="1"/>
    <col min="5124" max="5124" width="28.140625" style="86" customWidth="1"/>
    <col min="5125" max="5125" width="27.5703125" style="86" customWidth="1"/>
    <col min="5126" max="5126" width="25" style="86" customWidth="1"/>
    <col min="5127" max="5127" width="28.5703125" style="86" customWidth="1"/>
    <col min="5128" max="5128" width="16.140625" style="86" customWidth="1"/>
    <col min="5129" max="5129" width="12.28515625" style="86" customWidth="1"/>
    <col min="5130" max="5130" width="18.85546875" style="86" customWidth="1"/>
    <col min="5131" max="5134" width="5.85546875" style="86" customWidth="1"/>
    <col min="5135" max="5135" width="7.7109375" style="86" customWidth="1"/>
    <col min="5136" max="5136" width="1.42578125" style="86" customWidth="1"/>
    <col min="5137" max="5140" width="6.140625" style="86" customWidth="1"/>
    <col min="5141" max="5141" width="7.85546875" style="86" customWidth="1"/>
    <col min="5142" max="5142" width="127" style="86" customWidth="1"/>
    <col min="5143" max="5143" width="25.5703125" style="86" customWidth="1"/>
    <col min="5144" max="5144" width="32.85546875" style="86" customWidth="1"/>
    <col min="5145" max="5145" width="55.42578125" style="86" customWidth="1"/>
    <col min="5146" max="5376" width="11.42578125" style="86"/>
    <col min="5377" max="5377" width="23.85546875" style="86" customWidth="1"/>
    <col min="5378" max="5378" width="22.42578125" style="86" customWidth="1"/>
    <col min="5379" max="5379" width="5.42578125" style="86" customWidth="1"/>
    <col min="5380" max="5380" width="28.140625" style="86" customWidth="1"/>
    <col min="5381" max="5381" width="27.5703125" style="86" customWidth="1"/>
    <col min="5382" max="5382" width="25" style="86" customWidth="1"/>
    <col min="5383" max="5383" width="28.5703125" style="86" customWidth="1"/>
    <col min="5384" max="5384" width="16.140625" style="86" customWidth="1"/>
    <col min="5385" max="5385" width="12.28515625" style="86" customWidth="1"/>
    <col min="5386" max="5386" width="18.85546875" style="86" customWidth="1"/>
    <col min="5387" max="5390" width="5.85546875" style="86" customWidth="1"/>
    <col min="5391" max="5391" width="7.7109375" style="86" customWidth="1"/>
    <col min="5392" max="5392" width="1.42578125" style="86" customWidth="1"/>
    <col min="5393" max="5396" width="6.140625" style="86" customWidth="1"/>
    <col min="5397" max="5397" width="7.85546875" style="86" customWidth="1"/>
    <col min="5398" max="5398" width="127" style="86" customWidth="1"/>
    <col min="5399" max="5399" width="25.5703125" style="86" customWidth="1"/>
    <col min="5400" max="5400" width="32.85546875" style="86" customWidth="1"/>
    <col min="5401" max="5401" width="55.42578125" style="86" customWidth="1"/>
    <col min="5402" max="5632" width="11.42578125" style="86"/>
    <col min="5633" max="5633" width="23.85546875" style="86" customWidth="1"/>
    <col min="5634" max="5634" width="22.42578125" style="86" customWidth="1"/>
    <col min="5635" max="5635" width="5.42578125" style="86" customWidth="1"/>
    <col min="5636" max="5636" width="28.140625" style="86" customWidth="1"/>
    <col min="5637" max="5637" width="27.5703125" style="86" customWidth="1"/>
    <col min="5638" max="5638" width="25" style="86" customWidth="1"/>
    <col min="5639" max="5639" width="28.5703125" style="86" customWidth="1"/>
    <col min="5640" max="5640" width="16.140625" style="86" customWidth="1"/>
    <col min="5641" max="5641" width="12.28515625" style="86" customWidth="1"/>
    <col min="5642" max="5642" width="18.85546875" style="86" customWidth="1"/>
    <col min="5643" max="5646" width="5.85546875" style="86" customWidth="1"/>
    <col min="5647" max="5647" width="7.7109375" style="86" customWidth="1"/>
    <col min="5648" max="5648" width="1.42578125" style="86" customWidth="1"/>
    <col min="5649" max="5652" width="6.140625" style="86" customWidth="1"/>
    <col min="5653" max="5653" width="7.85546875" style="86" customWidth="1"/>
    <col min="5654" max="5654" width="127" style="86" customWidth="1"/>
    <col min="5655" max="5655" width="25.5703125" style="86" customWidth="1"/>
    <col min="5656" max="5656" width="32.85546875" style="86" customWidth="1"/>
    <col min="5657" max="5657" width="55.42578125" style="86" customWidth="1"/>
    <col min="5658" max="5888" width="11.42578125" style="86"/>
    <col min="5889" max="5889" width="23.85546875" style="86" customWidth="1"/>
    <col min="5890" max="5890" width="22.42578125" style="86" customWidth="1"/>
    <col min="5891" max="5891" width="5.42578125" style="86" customWidth="1"/>
    <col min="5892" max="5892" width="28.140625" style="86" customWidth="1"/>
    <col min="5893" max="5893" width="27.5703125" style="86" customWidth="1"/>
    <col min="5894" max="5894" width="25" style="86" customWidth="1"/>
    <col min="5895" max="5895" width="28.5703125" style="86" customWidth="1"/>
    <col min="5896" max="5896" width="16.140625" style="86" customWidth="1"/>
    <col min="5897" max="5897" width="12.28515625" style="86" customWidth="1"/>
    <col min="5898" max="5898" width="18.85546875" style="86" customWidth="1"/>
    <col min="5899" max="5902" width="5.85546875" style="86" customWidth="1"/>
    <col min="5903" max="5903" width="7.7109375" style="86" customWidth="1"/>
    <col min="5904" max="5904" width="1.42578125" style="86" customWidth="1"/>
    <col min="5905" max="5908" width="6.140625" style="86" customWidth="1"/>
    <col min="5909" max="5909" width="7.85546875" style="86" customWidth="1"/>
    <col min="5910" max="5910" width="127" style="86" customWidth="1"/>
    <col min="5911" max="5911" width="25.5703125" style="86" customWidth="1"/>
    <col min="5912" max="5912" width="32.85546875" style="86" customWidth="1"/>
    <col min="5913" max="5913" width="55.42578125" style="86" customWidth="1"/>
    <col min="5914" max="6144" width="11.42578125" style="86"/>
    <col min="6145" max="6145" width="23.85546875" style="86" customWidth="1"/>
    <col min="6146" max="6146" width="22.42578125" style="86" customWidth="1"/>
    <col min="6147" max="6147" width="5.42578125" style="86" customWidth="1"/>
    <col min="6148" max="6148" width="28.140625" style="86" customWidth="1"/>
    <col min="6149" max="6149" width="27.5703125" style="86" customWidth="1"/>
    <col min="6150" max="6150" width="25" style="86" customWidth="1"/>
    <col min="6151" max="6151" width="28.5703125" style="86" customWidth="1"/>
    <col min="6152" max="6152" width="16.140625" style="86" customWidth="1"/>
    <col min="6153" max="6153" width="12.28515625" style="86" customWidth="1"/>
    <col min="6154" max="6154" width="18.85546875" style="86" customWidth="1"/>
    <col min="6155" max="6158" width="5.85546875" style="86" customWidth="1"/>
    <col min="6159" max="6159" width="7.7109375" style="86" customWidth="1"/>
    <col min="6160" max="6160" width="1.42578125" style="86" customWidth="1"/>
    <col min="6161" max="6164" width="6.140625" style="86" customWidth="1"/>
    <col min="6165" max="6165" width="7.85546875" style="86" customWidth="1"/>
    <col min="6166" max="6166" width="127" style="86" customWidth="1"/>
    <col min="6167" max="6167" width="25.5703125" style="86" customWidth="1"/>
    <col min="6168" max="6168" width="32.85546875" style="86" customWidth="1"/>
    <col min="6169" max="6169" width="55.42578125" style="86" customWidth="1"/>
    <col min="6170" max="6400" width="11.42578125" style="86"/>
    <col min="6401" max="6401" width="23.85546875" style="86" customWidth="1"/>
    <col min="6402" max="6402" width="22.42578125" style="86" customWidth="1"/>
    <col min="6403" max="6403" width="5.42578125" style="86" customWidth="1"/>
    <col min="6404" max="6404" width="28.140625" style="86" customWidth="1"/>
    <col min="6405" max="6405" width="27.5703125" style="86" customWidth="1"/>
    <col min="6406" max="6406" width="25" style="86" customWidth="1"/>
    <col min="6407" max="6407" width="28.5703125" style="86" customWidth="1"/>
    <col min="6408" max="6408" width="16.140625" style="86" customWidth="1"/>
    <col min="6409" max="6409" width="12.28515625" style="86" customWidth="1"/>
    <col min="6410" max="6410" width="18.85546875" style="86" customWidth="1"/>
    <col min="6411" max="6414" width="5.85546875" style="86" customWidth="1"/>
    <col min="6415" max="6415" width="7.7109375" style="86" customWidth="1"/>
    <col min="6416" max="6416" width="1.42578125" style="86" customWidth="1"/>
    <col min="6417" max="6420" width="6.140625" style="86" customWidth="1"/>
    <col min="6421" max="6421" width="7.85546875" style="86" customWidth="1"/>
    <col min="6422" max="6422" width="127" style="86" customWidth="1"/>
    <col min="6423" max="6423" width="25.5703125" style="86" customWidth="1"/>
    <col min="6424" max="6424" width="32.85546875" style="86" customWidth="1"/>
    <col min="6425" max="6425" width="55.42578125" style="86" customWidth="1"/>
    <col min="6426" max="6656" width="11.42578125" style="86"/>
    <col min="6657" max="6657" width="23.85546875" style="86" customWidth="1"/>
    <col min="6658" max="6658" width="22.42578125" style="86" customWidth="1"/>
    <col min="6659" max="6659" width="5.42578125" style="86" customWidth="1"/>
    <col min="6660" max="6660" width="28.140625" style="86" customWidth="1"/>
    <col min="6661" max="6661" width="27.5703125" style="86" customWidth="1"/>
    <col min="6662" max="6662" width="25" style="86" customWidth="1"/>
    <col min="6663" max="6663" width="28.5703125" style="86" customWidth="1"/>
    <col min="6664" max="6664" width="16.140625" style="86" customWidth="1"/>
    <col min="6665" max="6665" width="12.28515625" style="86" customWidth="1"/>
    <col min="6666" max="6666" width="18.85546875" style="86" customWidth="1"/>
    <col min="6667" max="6670" width="5.85546875" style="86" customWidth="1"/>
    <col min="6671" max="6671" width="7.7109375" style="86" customWidth="1"/>
    <col min="6672" max="6672" width="1.42578125" style="86" customWidth="1"/>
    <col min="6673" max="6676" width="6.140625" style="86" customWidth="1"/>
    <col min="6677" max="6677" width="7.85546875" style="86" customWidth="1"/>
    <col min="6678" max="6678" width="127" style="86" customWidth="1"/>
    <col min="6679" max="6679" width="25.5703125" style="86" customWidth="1"/>
    <col min="6680" max="6680" width="32.85546875" style="86" customWidth="1"/>
    <col min="6681" max="6681" width="55.42578125" style="86" customWidth="1"/>
    <col min="6682" max="6912" width="11.42578125" style="86"/>
    <col min="6913" max="6913" width="23.85546875" style="86" customWidth="1"/>
    <col min="6914" max="6914" width="22.42578125" style="86" customWidth="1"/>
    <col min="6915" max="6915" width="5.42578125" style="86" customWidth="1"/>
    <col min="6916" max="6916" width="28.140625" style="86" customWidth="1"/>
    <col min="6917" max="6917" width="27.5703125" style="86" customWidth="1"/>
    <col min="6918" max="6918" width="25" style="86" customWidth="1"/>
    <col min="6919" max="6919" width="28.5703125" style="86" customWidth="1"/>
    <col min="6920" max="6920" width="16.140625" style="86" customWidth="1"/>
    <col min="6921" max="6921" width="12.28515625" style="86" customWidth="1"/>
    <col min="6922" max="6922" width="18.85546875" style="86" customWidth="1"/>
    <col min="6923" max="6926" width="5.85546875" style="86" customWidth="1"/>
    <col min="6927" max="6927" width="7.7109375" style="86" customWidth="1"/>
    <col min="6928" max="6928" width="1.42578125" style="86" customWidth="1"/>
    <col min="6929" max="6932" width="6.140625" style="86" customWidth="1"/>
    <col min="6933" max="6933" width="7.85546875" style="86" customWidth="1"/>
    <col min="6934" max="6934" width="127" style="86" customWidth="1"/>
    <col min="6935" max="6935" width="25.5703125" style="86" customWidth="1"/>
    <col min="6936" max="6936" width="32.85546875" style="86" customWidth="1"/>
    <col min="6937" max="6937" width="55.42578125" style="86" customWidth="1"/>
    <col min="6938" max="7168" width="11.42578125" style="86"/>
    <col min="7169" max="7169" width="23.85546875" style="86" customWidth="1"/>
    <col min="7170" max="7170" width="22.42578125" style="86" customWidth="1"/>
    <col min="7171" max="7171" width="5.42578125" style="86" customWidth="1"/>
    <col min="7172" max="7172" width="28.140625" style="86" customWidth="1"/>
    <col min="7173" max="7173" width="27.5703125" style="86" customWidth="1"/>
    <col min="7174" max="7174" width="25" style="86" customWidth="1"/>
    <col min="7175" max="7175" width="28.5703125" style="86" customWidth="1"/>
    <col min="7176" max="7176" width="16.140625" style="86" customWidth="1"/>
    <col min="7177" max="7177" width="12.28515625" style="86" customWidth="1"/>
    <col min="7178" max="7178" width="18.85546875" style="86" customWidth="1"/>
    <col min="7179" max="7182" width="5.85546875" style="86" customWidth="1"/>
    <col min="7183" max="7183" width="7.7109375" style="86" customWidth="1"/>
    <col min="7184" max="7184" width="1.42578125" style="86" customWidth="1"/>
    <col min="7185" max="7188" width="6.140625" style="86" customWidth="1"/>
    <col min="7189" max="7189" width="7.85546875" style="86" customWidth="1"/>
    <col min="7190" max="7190" width="127" style="86" customWidth="1"/>
    <col min="7191" max="7191" width="25.5703125" style="86" customWidth="1"/>
    <col min="7192" max="7192" width="32.85546875" style="86" customWidth="1"/>
    <col min="7193" max="7193" width="55.42578125" style="86" customWidth="1"/>
    <col min="7194" max="7424" width="11.42578125" style="86"/>
    <col min="7425" max="7425" width="23.85546875" style="86" customWidth="1"/>
    <col min="7426" max="7426" width="22.42578125" style="86" customWidth="1"/>
    <col min="7427" max="7427" width="5.42578125" style="86" customWidth="1"/>
    <col min="7428" max="7428" width="28.140625" style="86" customWidth="1"/>
    <col min="7429" max="7429" width="27.5703125" style="86" customWidth="1"/>
    <col min="7430" max="7430" width="25" style="86" customWidth="1"/>
    <col min="7431" max="7431" width="28.5703125" style="86" customWidth="1"/>
    <col min="7432" max="7432" width="16.140625" style="86" customWidth="1"/>
    <col min="7433" max="7433" width="12.28515625" style="86" customWidth="1"/>
    <col min="7434" max="7434" width="18.85546875" style="86" customWidth="1"/>
    <col min="7435" max="7438" width="5.85546875" style="86" customWidth="1"/>
    <col min="7439" max="7439" width="7.7109375" style="86" customWidth="1"/>
    <col min="7440" max="7440" width="1.42578125" style="86" customWidth="1"/>
    <col min="7441" max="7444" width="6.140625" style="86" customWidth="1"/>
    <col min="7445" max="7445" width="7.85546875" style="86" customWidth="1"/>
    <col min="7446" max="7446" width="127" style="86" customWidth="1"/>
    <col min="7447" max="7447" width="25.5703125" style="86" customWidth="1"/>
    <col min="7448" max="7448" width="32.85546875" style="86" customWidth="1"/>
    <col min="7449" max="7449" width="55.42578125" style="86" customWidth="1"/>
    <col min="7450" max="7680" width="11.42578125" style="86"/>
    <col min="7681" max="7681" width="23.85546875" style="86" customWidth="1"/>
    <col min="7682" max="7682" width="22.42578125" style="86" customWidth="1"/>
    <col min="7683" max="7683" width="5.42578125" style="86" customWidth="1"/>
    <col min="7684" max="7684" width="28.140625" style="86" customWidth="1"/>
    <col min="7685" max="7685" width="27.5703125" style="86" customWidth="1"/>
    <col min="7686" max="7686" width="25" style="86" customWidth="1"/>
    <col min="7687" max="7687" width="28.5703125" style="86" customWidth="1"/>
    <col min="7688" max="7688" width="16.140625" style="86" customWidth="1"/>
    <col min="7689" max="7689" width="12.28515625" style="86" customWidth="1"/>
    <col min="7690" max="7690" width="18.85546875" style="86" customWidth="1"/>
    <col min="7691" max="7694" width="5.85546875" style="86" customWidth="1"/>
    <col min="7695" max="7695" width="7.7109375" style="86" customWidth="1"/>
    <col min="7696" max="7696" width="1.42578125" style="86" customWidth="1"/>
    <col min="7697" max="7700" width="6.140625" style="86" customWidth="1"/>
    <col min="7701" max="7701" width="7.85546875" style="86" customWidth="1"/>
    <col min="7702" max="7702" width="127" style="86" customWidth="1"/>
    <col min="7703" max="7703" width="25.5703125" style="86" customWidth="1"/>
    <col min="7704" max="7704" width="32.85546875" style="86" customWidth="1"/>
    <col min="7705" max="7705" width="55.42578125" style="86" customWidth="1"/>
    <col min="7706" max="7936" width="11.42578125" style="86"/>
    <col min="7937" max="7937" width="23.85546875" style="86" customWidth="1"/>
    <col min="7938" max="7938" width="22.42578125" style="86" customWidth="1"/>
    <col min="7939" max="7939" width="5.42578125" style="86" customWidth="1"/>
    <col min="7940" max="7940" width="28.140625" style="86" customWidth="1"/>
    <col min="7941" max="7941" width="27.5703125" style="86" customWidth="1"/>
    <col min="7942" max="7942" width="25" style="86" customWidth="1"/>
    <col min="7943" max="7943" width="28.5703125" style="86" customWidth="1"/>
    <col min="7944" max="7944" width="16.140625" style="86" customWidth="1"/>
    <col min="7945" max="7945" width="12.28515625" style="86" customWidth="1"/>
    <col min="7946" max="7946" width="18.85546875" style="86" customWidth="1"/>
    <col min="7947" max="7950" width="5.85546875" style="86" customWidth="1"/>
    <col min="7951" max="7951" width="7.7109375" style="86" customWidth="1"/>
    <col min="7952" max="7952" width="1.42578125" style="86" customWidth="1"/>
    <col min="7953" max="7956" width="6.140625" style="86" customWidth="1"/>
    <col min="7957" max="7957" width="7.85546875" style="86" customWidth="1"/>
    <col min="7958" max="7958" width="127" style="86" customWidth="1"/>
    <col min="7959" max="7959" width="25.5703125" style="86" customWidth="1"/>
    <col min="7960" max="7960" width="32.85546875" style="86" customWidth="1"/>
    <col min="7961" max="7961" width="55.42578125" style="86" customWidth="1"/>
    <col min="7962" max="8192" width="11.42578125" style="86"/>
    <col min="8193" max="8193" width="23.85546875" style="86" customWidth="1"/>
    <col min="8194" max="8194" width="22.42578125" style="86" customWidth="1"/>
    <col min="8195" max="8195" width="5.42578125" style="86" customWidth="1"/>
    <col min="8196" max="8196" width="28.140625" style="86" customWidth="1"/>
    <col min="8197" max="8197" width="27.5703125" style="86" customWidth="1"/>
    <col min="8198" max="8198" width="25" style="86" customWidth="1"/>
    <col min="8199" max="8199" width="28.5703125" style="86" customWidth="1"/>
    <col min="8200" max="8200" width="16.140625" style="86" customWidth="1"/>
    <col min="8201" max="8201" width="12.28515625" style="86" customWidth="1"/>
    <col min="8202" max="8202" width="18.85546875" style="86" customWidth="1"/>
    <col min="8203" max="8206" width="5.85546875" style="86" customWidth="1"/>
    <col min="8207" max="8207" width="7.7109375" style="86" customWidth="1"/>
    <col min="8208" max="8208" width="1.42578125" style="86" customWidth="1"/>
    <col min="8209" max="8212" width="6.140625" style="86" customWidth="1"/>
    <col min="8213" max="8213" width="7.85546875" style="86" customWidth="1"/>
    <col min="8214" max="8214" width="127" style="86" customWidth="1"/>
    <col min="8215" max="8215" width="25.5703125" style="86" customWidth="1"/>
    <col min="8216" max="8216" width="32.85546875" style="86" customWidth="1"/>
    <col min="8217" max="8217" width="55.42578125" style="86" customWidth="1"/>
    <col min="8218" max="8448" width="11.42578125" style="86"/>
    <col min="8449" max="8449" width="23.85546875" style="86" customWidth="1"/>
    <col min="8450" max="8450" width="22.42578125" style="86" customWidth="1"/>
    <col min="8451" max="8451" width="5.42578125" style="86" customWidth="1"/>
    <col min="8452" max="8452" width="28.140625" style="86" customWidth="1"/>
    <col min="8453" max="8453" width="27.5703125" style="86" customWidth="1"/>
    <col min="8454" max="8454" width="25" style="86" customWidth="1"/>
    <col min="8455" max="8455" width="28.5703125" style="86" customWidth="1"/>
    <col min="8456" max="8456" width="16.140625" style="86" customWidth="1"/>
    <col min="8457" max="8457" width="12.28515625" style="86" customWidth="1"/>
    <col min="8458" max="8458" width="18.85546875" style="86" customWidth="1"/>
    <col min="8459" max="8462" width="5.85546875" style="86" customWidth="1"/>
    <col min="8463" max="8463" width="7.7109375" style="86" customWidth="1"/>
    <col min="8464" max="8464" width="1.42578125" style="86" customWidth="1"/>
    <col min="8465" max="8468" width="6.140625" style="86" customWidth="1"/>
    <col min="8469" max="8469" width="7.85546875" style="86" customWidth="1"/>
    <col min="8470" max="8470" width="127" style="86" customWidth="1"/>
    <col min="8471" max="8471" width="25.5703125" style="86" customWidth="1"/>
    <col min="8472" max="8472" width="32.85546875" style="86" customWidth="1"/>
    <col min="8473" max="8473" width="55.42578125" style="86" customWidth="1"/>
    <col min="8474" max="8704" width="11.42578125" style="86"/>
    <col min="8705" max="8705" width="23.85546875" style="86" customWidth="1"/>
    <col min="8706" max="8706" width="22.42578125" style="86" customWidth="1"/>
    <col min="8707" max="8707" width="5.42578125" style="86" customWidth="1"/>
    <col min="8708" max="8708" width="28.140625" style="86" customWidth="1"/>
    <col min="8709" max="8709" width="27.5703125" style="86" customWidth="1"/>
    <col min="8710" max="8710" width="25" style="86" customWidth="1"/>
    <col min="8711" max="8711" width="28.5703125" style="86" customWidth="1"/>
    <col min="8712" max="8712" width="16.140625" style="86" customWidth="1"/>
    <col min="8713" max="8713" width="12.28515625" style="86" customWidth="1"/>
    <col min="8714" max="8714" width="18.85546875" style="86" customWidth="1"/>
    <col min="8715" max="8718" width="5.85546875" style="86" customWidth="1"/>
    <col min="8719" max="8719" width="7.7109375" style="86" customWidth="1"/>
    <col min="8720" max="8720" width="1.42578125" style="86" customWidth="1"/>
    <col min="8721" max="8724" width="6.140625" style="86" customWidth="1"/>
    <col min="8725" max="8725" width="7.85546875" style="86" customWidth="1"/>
    <col min="8726" max="8726" width="127" style="86" customWidth="1"/>
    <col min="8727" max="8727" width="25.5703125" style="86" customWidth="1"/>
    <col min="8728" max="8728" width="32.85546875" style="86" customWidth="1"/>
    <col min="8729" max="8729" width="55.42578125" style="86" customWidth="1"/>
    <col min="8730" max="8960" width="11.42578125" style="86"/>
    <col min="8961" max="8961" width="23.85546875" style="86" customWidth="1"/>
    <col min="8962" max="8962" width="22.42578125" style="86" customWidth="1"/>
    <col min="8963" max="8963" width="5.42578125" style="86" customWidth="1"/>
    <col min="8964" max="8964" width="28.140625" style="86" customWidth="1"/>
    <col min="8965" max="8965" width="27.5703125" style="86" customWidth="1"/>
    <col min="8966" max="8966" width="25" style="86" customWidth="1"/>
    <col min="8967" max="8967" width="28.5703125" style="86" customWidth="1"/>
    <col min="8968" max="8968" width="16.140625" style="86" customWidth="1"/>
    <col min="8969" max="8969" width="12.28515625" style="86" customWidth="1"/>
    <col min="8970" max="8970" width="18.85546875" style="86" customWidth="1"/>
    <col min="8971" max="8974" width="5.85546875" style="86" customWidth="1"/>
    <col min="8975" max="8975" width="7.7109375" style="86" customWidth="1"/>
    <col min="8976" max="8976" width="1.42578125" style="86" customWidth="1"/>
    <col min="8977" max="8980" width="6.140625" style="86" customWidth="1"/>
    <col min="8981" max="8981" width="7.85546875" style="86" customWidth="1"/>
    <col min="8982" max="8982" width="127" style="86" customWidth="1"/>
    <col min="8983" max="8983" width="25.5703125" style="86" customWidth="1"/>
    <col min="8984" max="8984" width="32.85546875" style="86" customWidth="1"/>
    <col min="8985" max="8985" width="55.42578125" style="86" customWidth="1"/>
    <col min="8986" max="9216" width="11.42578125" style="86"/>
    <col min="9217" max="9217" width="23.85546875" style="86" customWidth="1"/>
    <col min="9218" max="9218" width="22.42578125" style="86" customWidth="1"/>
    <col min="9219" max="9219" width="5.42578125" style="86" customWidth="1"/>
    <col min="9220" max="9220" width="28.140625" style="86" customWidth="1"/>
    <col min="9221" max="9221" width="27.5703125" style="86" customWidth="1"/>
    <col min="9222" max="9222" width="25" style="86" customWidth="1"/>
    <col min="9223" max="9223" width="28.5703125" style="86" customWidth="1"/>
    <col min="9224" max="9224" width="16.140625" style="86" customWidth="1"/>
    <col min="9225" max="9225" width="12.28515625" style="86" customWidth="1"/>
    <col min="9226" max="9226" width="18.85546875" style="86" customWidth="1"/>
    <col min="9227" max="9230" width="5.85546875" style="86" customWidth="1"/>
    <col min="9231" max="9231" width="7.7109375" style="86" customWidth="1"/>
    <col min="9232" max="9232" width="1.42578125" style="86" customWidth="1"/>
    <col min="9233" max="9236" width="6.140625" style="86" customWidth="1"/>
    <col min="9237" max="9237" width="7.85546875" style="86" customWidth="1"/>
    <col min="9238" max="9238" width="127" style="86" customWidth="1"/>
    <col min="9239" max="9239" width="25.5703125" style="86" customWidth="1"/>
    <col min="9240" max="9240" width="32.85546875" style="86" customWidth="1"/>
    <col min="9241" max="9241" width="55.42578125" style="86" customWidth="1"/>
    <col min="9242" max="9472" width="11.42578125" style="86"/>
    <col min="9473" max="9473" width="23.85546875" style="86" customWidth="1"/>
    <col min="9474" max="9474" width="22.42578125" style="86" customWidth="1"/>
    <col min="9475" max="9475" width="5.42578125" style="86" customWidth="1"/>
    <col min="9476" max="9476" width="28.140625" style="86" customWidth="1"/>
    <col min="9477" max="9477" width="27.5703125" style="86" customWidth="1"/>
    <col min="9478" max="9478" width="25" style="86" customWidth="1"/>
    <col min="9479" max="9479" width="28.5703125" style="86" customWidth="1"/>
    <col min="9480" max="9480" width="16.140625" style="86" customWidth="1"/>
    <col min="9481" max="9481" width="12.28515625" style="86" customWidth="1"/>
    <col min="9482" max="9482" width="18.85546875" style="86" customWidth="1"/>
    <col min="9483" max="9486" width="5.85546875" style="86" customWidth="1"/>
    <col min="9487" max="9487" width="7.7109375" style="86" customWidth="1"/>
    <col min="9488" max="9488" width="1.42578125" style="86" customWidth="1"/>
    <col min="9489" max="9492" width="6.140625" style="86" customWidth="1"/>
    <col min="9493" max="9493" width="7.85546875" style="86" customWidth="1"/>
    <col min="9494" max="9494" width="127" style="86" customWidth="1"/>
    <col min="9495" max="9495" width="25.5703125" style="86" customWidth="1"/>
    <col min="9496" max="9496" width="32.85546875" style="86" customWidth="1"/>
    <col min="9497" max="9497" width="55.42578125" style="86" customWidth="1"/>
    <col min="9498" max="9728" width="11.42578125" style="86"/>
    <col min="9729" max="9729" width="23.85546875" style="86" customWidth="1"/>
    <col min="9730" max="9730" width="22.42578125" style="86" customWidth="1"/>
    <col min="9731" max="9731" width="5.42578125" style="86" customWidth="1"/>
    <col min="9732" max="9732" width="28.140625" style="86" customWidth="1"/>
    <col min="9733" max="9733" width="27.5703125" style="86" customWidth="1"/>
    <col min="9734" max="9734" width="25" style="86" customWidth="1"/>
    <col min="9735" max="9735" width="28.5703125" style="86" customWidth="1"/>
    <col min="9736" max="9736" width="16.140625" style="86" customWidth="1"/>
    <col min="9737" max="9737" width="12.28515625" style="86" customWidth="1"/>
    <col min="9738" max="9738" width="18.85546875" style="86" customWidth="1"/>
    <col min="9739" max="9742" width="5.85546875" style="86" customWidth="1"/>
    <col min="9743" max="9743" width="7.7109375" style="86" customWidth="1"/>
    <col min="9744" max="9744" width="1.42578125" style="86" customWidth="1"/>
    <col min="9745" max="9748" width="6.140625" style="86" customWidth="1"/>
    <col min="9749" max="9749" width="7.85546875" style="86" customWidth="1"/>
    <col min="9750" max="9750" width="127" style="86" customWidth="1"/>
    <col min="9751" max="9751" width="25.5703125" style="86" customWidth="1"/>
    <col min="9752" max="9752" width="32.85546875" style="86" customWidth="1"/>
    <col min="9753" max="9753" width="55.42578125" style="86" customWidth="1"/>
    <col min="9754" max="9984" width="11.42578125" style="86"/>
    <col min="9985" max="9985" width="23.85546875" style="86" customWidth="1"/>
    <col min="9986" max="9986" width="22.42578125" style="86" customWidth="1"/>
    <col min="9987" max="9987" width="5.42578125" style="86" customWidth="1"/>
    <col min="9988" max="9988" width="28.140625" style="86" customWidth="1"/>
    <col min="9989" max="9989" width="27.5703125" style="86" customWidth="1"/>
    <col min="9990" max="9990" width="25" style="86" customWidth="1"/>
    <col min="9991" max="9991" width="28.5703125" style="86" customWidth="1"/>
    <col min="9992" max="9992" width="16.140625" style="86" customWidth="1"/>
    <col min="9993" max="9993" width="12.28515625" style="86" customWidth="1"/>
    <col min="9994" max="9994" width="18.85546875" style="86" customWidth="1"/>
    <col min="9995" max="9998" width="5.85546875" style="86" customWidth="1"/>
    <col min="9999" max="9999" width="7.7109375" style="86" customWidth="1"/>
    <col min="10000" max="10000" width="1.42578125" style="86" customWidth="1"/>
    <col min="10001" max="10004" width="6.140625" style="86" customWidth="1"/>
    <col min="10005" max="10005" width="7.85546875" style="86" customWidth="1"/>
    <col min="10006" max="10006" width="127" style="86" customWidth="1"/>
    <col min="10007" max="10007" width="25.5703125" style="86" customWidth="1"/>
    <col min="10008" max="10008" width="32.85546875" style="86" customWidth="1"/>
    <col min="10009" max="10009" width="55.42578125" style="86" customWidth="1"/>
    <col min="10010" max="10240" width="11.42578125" style="86"/>
    <col min="10241" max="10241" width="23.85546875" style="86" customWidth="1"/>
    <col min="10242" max="10242" width="22.42578125" style="86" customWidth="1"/>
    <col min="10243" max="10243" width="5.42578125" style="86" customWidth="1"/>
    <col min="10244" max="10244" width="28.140625" style="86" customWidth="1"/>
    <col min="10245" max="10245" width="27.5703125" style="86" customWidth="1"/>
    <col min="10246" max="10246" width="25" style="86" customWidth="1"/>
    <col min="10247" max="10247" width="28.5703125" style="86" customWidth="1"/>
    <col min="10248" max="10248" width="16.140625" style="86" customWidth="1"/>
    <col min="10249" max="10249" width="12.28515625" style="86" customWidth="1"/>
    <col min="10250" max="10250" width="18.85546875" style="86" customWidth="1"/>
    <col min="10251" max="10254" width="5.85546875" style="86" customWidth="1"/>
    <col min="10255" max="10255" width="7.7109375" style="86" customWidth="1"/>
    <col min="10256" max="10256" width="1.42578125" style="86" customWidth="1"/>
    <col min="10257" max="10260" width="6.140625" style="86" customWidth="1"/>
    <col min="10261" max="10261" width="7.85546875" style="86" customWidth="1"/>
    <col min="10262" max="10262" width="127" style="86" customWidth="1"/>
    <col min="10263" max="10263" width="25.5703125" style="86" customWidth="1"/>
    <col min="10264" max="10264" width="32.85546875" style="86" customWidth="1"/>
    <col min="10265" max="10265" width="55.42578125" style="86" customWidth="1"/>
    <col min="10266" max="10496" width="11.42578125" style="86"/>
    <col min="10497" max="10497" width="23.85546875" style="86" customWidth="1"/>
    <col min="10498" max="10498" width="22.42578125" style="86" customWidth="1"/>
    <col min="10499" max="10499" width="5.42578125" style="86" customWidth="1"/>
    <col min="10500" max="10500" width="28.140625" style="86" customWidth="1"/>
    <col min="10501" max="10501" width="27.5703125" style="86" customWidth="1"/>
    <col min="10502" max="10502" width="25" style="86" customWidth="1"/>
    <col min="10503" max="10503" width="28.5703125" style="86" customWidth="1"/>
    <col min="10504" max="10504" width="16.140625" style="86" customWidth="1"/>
    <col min="10505" max="10505" width="12.28515625" style="86" customWidth="1"/>
    <col min="10506" max="10506" width="18.85546875" style="86" customWidth="1"/>
    <col min="10507" max="10510" width="5.85546875" style="86" customWidth="1"/>
    <col min="10511" max="10511" width="7.7109375" style="86" customWidth="1"/>
    <col min="10512" max="10512" width="1.42578125" style="86" customWidth="1"/>
    <col min="10513" max="10516" width="6.140625" style="86" customWidth="1"/>
    <col min="10517" max="10517" width="7.85546875" style="86" customWidth="1"/>
    <col min="10518" max="10518" width="127" style="86" customWidth="1"/>
    <col min="10519" max="10519" width="25.5703125" style="86" customWidth="1"/>
    <col min="10520" max="10520" width="32.85546875" style="86" customWidth="1"/>
    <col min="10521" max="10521" width="55.42578125" style="86" customWidth="1"/>
    <col min="10522" max="10752" width="11.42578125" style="86"/>
    <col min="10753" max="10753" width="23.85546875" style="86" customWidth="1"/>
    <col min="10754" max="10754" width="22.42578125" style="86" customWidth="1"/>
    <col min="10755" max="10755" width="5.42578125" style="86" customWidth="1"/>
    <col min="10756" max="10756" width="28.140625" style="86" customWidth="1"/>
    <col min="10757" max="10757" width="27.5703125" style="86" customWidth="1"/>
    <col min="10758" max="10758" width="25" style="86" customWidth="1"/>
    <col min="10759" max="10759" width="28.5703125" style="86" customWidth="1"/>
    <col min="10760" max="10760" width="16.140625" style="86" customWidth="1"/>
    <col min="10761" max="10761" width="12.28515625" style="86" customWidth="1"/>
    <col min="10762" max="10762" width="18.85546875" style="86" customWidth="1"/>
    <col min="10763" max="10766" width="5.85546875" style="86" customWidth="1"/>
    <col min="10767" max="10767" width="7.7109375" style="86" customWidth="1"/>
    <col min="10768" max="10768" width="1.42578125" style="86" customWidth="1"/>
    <col min="10769" max="10772" width="6.140625" style="86" customWidth="1"/>
    <col min="10773" max="10773" width="7.85546875" style="86" customWidth="1"/>
    <col min="10774" max="10774" width="127" style="86" customWidth="1"/>
    <col min="10775" max="10775" width="25.5703125" style="86" customWidth="1"/>
    <col min="10776" max="10776" width="32.85546875" style="86" customWidth="1"/>
    <col min="10777" max="10777" width="55.42578125" style="86" customWidth="1"/>
    <col min="10778" max="11008" width="11.42578125" style="86"/>
    <col min="11009" max="11009" width="23.85546875" style="86" customWidth="1"/>
    <col min="11010" max="11010" width="22.42578125" style="86" customWidth="1"/>
    <col min="11011" max="11011" width="5.42578125" style="86" customWidth="1"/>
    <col min="11012" max="11012" width="28.140625" style="86" customWidth="1"/>
    <col min="11013" max="11013" width="27.5703125" style="86" customWidth="1"/>
    <col min="11014" max="11014" width="25" style="86" customWidth="1"/>
    <col min="11015" max="11015" width="28.5703125" style="86" customWidth="1"/>
    <col min="11016" max="11016" width="16.140625" style="86" customWidth="1"/>
    <col min="11017" max="11017" width="12.28515625" style="86" customWidth="1"/>
    <col min="11018" max="11018" width="18.85546875" style="86" customWidth="1"/>
    <col min="11019" max="11022" width="5.85546875" style="86" customWidth="1"/>
    <col min="11023" max="11023" width="7.7109375" style="86" customWidth="1"/>
    <col min="11024" max="11024" width="1.42578125" style="86" customWidth="1"/>
    <col min="11025" max="11028" width="6.140625" style="86" customWidth="1"/>
    <col min="11029" max="11029" width="7.85546875" style="86" customWidth="1"/>
    <col min="11030" max="11030" width="127" style="86" customWidth="1"/>
    <col min="11031" max="11031" width="25.5703125" style="86" customWidth="1"/>
    <col min="11032" max="11032" width="32.85546875" style="86" customWidth="1"/>
    <col min="11033" max="11033" width="55.42578125" style="86" customWidth="1"/>
    <col min="11034" max="11264" width="11.42578125" style="86"/>
    <col min="11265" max="11265" width="23.85546875" style="86" customWidth="1"/>
    <col min="11266" max="11266" width="22.42578125" style="86" customWidth="1"/>
    <col min="11267" max="11267" width="5.42578125" style="86" customWidth="1"/>
    <col min="11268" max="11268" width="28.140625" style="86" customWidth="1"/>
    <col min="11269" max="11269" width="27.5703125" style="86" customWidth="1"/>
    <col min="11270" max="11270" width="25" style="86" customWidth="1"/>
    <col min="11271" max="11271" width="28.5703125" style="86" customWidth="1"/>
    <col min="11272" max="11272" width="16.140625" style="86" customWidth="1"/>
    <col min="11273" max="11273" width="12.28515625" style="86" customWidth="1"/>
    <col min="11274" max="11274" width="18.85546875" style="86" customWidth="1"/>
    <col min="11275" max="11278" width="5.85546875" style="86" customWidth="1"/>
    <col min="11279" max="11279" width="7.7109375" style="86" customWidth="1"/>
    <col min="11280" max="11280" width="1.42578125" style="86" customWidth="1"/>
    <col min="11281" max="11284" width="6.140625" style="86" customWidth="1"/>
    <col min="11285" max="11285" width="7.85546875" style="86" customWidth="1"/>
    <col min="11286" max="11286" width="127" style="86" customWidth="1"/>
    <col min="11287" max="11287" width="25.5703125" style="86" customWidth="1"/>
    <col min="11288" max="11288" width="32.85546875" style="86" customWidth="1"/>
    <col min="11289" max="11289" width="55.42578125" style="86" customWidth="1"/>
    <col min="11290" max="11520" width="11.42578125" style="86"/>
    <col min="11521" max="11521" width="23.85546875" style="86" customWidth="1"/>
    <col min="11522" max="11522" width="22.42578125" style="86" customWidth="1"/>
    <col min="11523" max="11523" width="5.42578125" style="86" customWidth="1"/>
    <col min="11524" max="11524" width="28.140625" style="86" customWidth="1"/>
    <col min="11525" max="11525" width="27.5703125" style="86" customWidth="1"/>
    <col min="11526" max="11526" width="25" style="86" customWidth="1"/>
    <col min="11527" max="11527" width="28.5703125" style="86" customWidth="1"/>
    <col min="11528" max="11528" width="16.140625" style="86" customWidth="1"/>
    <col min="11529" max="11529" width="12.28515625" style="86" customWidth="1"/>
    <col min="11530" max="11530" width="18.85546875" style="86" customWidth="1"/>
    <col min="11531" max="11534" width="5.85546875" style="86" customWidth="1"/>
    <col min="11535" max="11535" width="7.7109375" style="86" customWidth="1"/>
    <col min="11536" max="11536" width="1.42578125" style="86" customWidth="1"/>
    <col min="11537" max="11540" width="6.140625" style="86" customWidth="1"/>
    <col min="11541" max="11541" width="7.85546875" style="86" customWidth="1"/>
    <col min="11542" max="11542" width="127" style="86" customWidth="1"/>
    <col min="11543" max="11543" width="25.5703125" style="86" customWidth="1"/>
    <col min="11544" max="11544" width="32.85546875" style="86" customWidth="1"/>
    <col min="11545" max="11545" width="55.42578125" style="86" customWidth="1"/>
    <col min="11546" max="11776" width="11.42578125" style="86"/>
    <col min="11777" max="11777" width="23.85546875" style="86" customWidth="1"/>
    <col min="11778" max="11778" width="22.42578125" style="86" customWidth="1"/>
    <col min="11779" max="11779" width="5.42578125" style="86" customWidth="1"/>
    <col min="11780" max="11780" width="28.140625" style="86" customWidth="1"/>
    <col min="11781" max="11781" width="27.5703125" style="86" customWidth="1"/>
    <col min="11782" max="11782" width="25" style="86" customWidth="1"/>
    <col min="11783" max="11783" width="28.5703125" style="86" customWidth="1"/>
    <col min="11784" max="11784" width="16.140625" style="86" customWidth="1"/>
    <col min="11785" max="11785" width="12.28515625" style="86" customWidth="1"/>
    <col min="11786" max="11786" width="18.85546875" style="86" customWidth="1"/>
    <col min="11787" max="11790" width="5.85546875" style="86" customWidth="1"/>
    <col min="11791" max="11791" width="7.7109375" style="86" customWidth="1"/>
    <col min="11792" max="11792" width="1.42578125" style="86" customWidth="1"/>
    <col min="11793" max="11796" width="6.140625" style="86" customWidth="1"/>
    <col min="11797" max="11797" width="7.85546875" style="86" customWidth="1"/>
    <col min="11798" max="11798" width="127" style="86" customWidth="1"/>
    <col min="11799" max="11799" width="25.5703125" style="86" customWidth="1"/>
    <col min="11800" max="11800" width="32.85546875" style="86" customWidth="1"/>
    <col min="11801" max="11801" width="55.42578125" style="86" customWidth="1"/>
    <col min="11802" max="12032" width="11.42578125" style="86"/>
    <col min="12033" max="12033" width="23.85546875" style="86" customWidth="1"/>
    <col min="12034" max="12034" width="22.42578125" style="86" customWidth="1"/>
    <col min="12035" max="12035" width="5.42578125" style="86" customWidth="1"/>
    <col min="12036" max="12036" width="28.140625" style="86" customWidth="1"/>
    <col min="12037" max="12037" width="27.5703125" style="86" customWidth="1"/>
    <col min="12038" max="12038" width="25" style="86" customWidth="1"/>
    <col min="12039" max="12039" width="28.5703125" style="86" customWidth="1"/>
    <col min="12040" max="12040" width="16.140625" style="86" customWidth="1"/>
    <col min="12041" max="12041" width="12.28515625" style="86" customWidth="1"/>
    <col min="12042" max="12042" width="18.85546875" style="86" customWidth="1"/>
    <col min="12043" max="12046" width="5.85546875" style="86" customWidth="1"/>
    <col min="12047" max="12047" width="7.7109375" style="86" customWidth="1"/>
    <col min="12048" max="12048" width="1.42578125" style="86" customWidth="1"/>
    <col min="12049" max="12052" width="6.140625" style="86" customWidth="1"/>
    <col min="12053" max="12053" width="7.85546875" style="86" customWidth="1"/>
    <col min="12054" max="12054" width="127" style="86" customWidth="1"/>
    <col min="12055" max="12055" width="25.5703125" style="86" customWidth="1"/>
    <col min="12056" max="12056" width="32.85546875" style="86" customWidth="1"/>
    <col min="12057" max="12057" width="55.42578125" style="86" customWidth="1"/>
    <col min="12058" max="12288" width="11.42578125" style="86"/>
    <col min="12289" max="12289" width="23.85546875" style="86" customWidth="1"/>
    <col min="12290" max="12290" width="22.42578125" style="86" customWidth="1"/>
    <col min="12291" max="12291" width="5.42578125" style="86" customWidth="1"/>
    <col min="12292" max="12292" width="28.140625" style="86" customWidth="1"/>
    <col min="12293" max="12293" width="27.5703125" style="86" customWidth="1"/>
    <col min="12294" max="12294" width="25" style="86" customWidth="1"/>
    <col min="12295" max="12295" width="28.5703125" style="86" customWidth="1"/>
    <col min="12296" max="12296" width="16.140625" style="86" customWidth="1"/>
    <col min="12297" max="12297" width="12.28515625" style="86" customWidth="1"/>
    <col min="12298" max="12298" width="18.85546875" style="86" customWidth="1"/>
    <col min="12299" max="12302" width="5.85546875" style="86" customWidth="1"/>
    <col min="12303" max="12303" width="7.7109375" style="86" customWidth="1"/>
    <col min="12304" max="12304" width="1.42578125" style="86" customWidth="1"/>
    <col min="12305" max="12308" width="6.140625" style="86" customWidth="1"/>
    <col min="12309" max="12309" width="7.85546875" style="86" customWidth="1"/>
    <col min="12310" max="12310" width="127" style="86" customWidth="1"/>
    <col min="12311" max="12311" width="25.5703125" style="86" customWidth="1"/>
    <col min="12312" max="12312" width="32.85546875" style="86" customWidth="1"/>
    <col min="12313" max="12313" width="55.42578125" style="86" customWidth="1"/>
    <col min="12314" max="12544" width="11.42578125" style="86"/>
    <col min="12545" max="12545" width="23.85546875" style="86" customWidth="1"/>
    <col min="12546" max="12546" width="22.42578125" style="86" customWidth="1"/>
    <col min="12547" max="12547" width="5.42578125" style="86" customWidth="1"/>
    <col min="12548" max="12548" width="28.140625" style="86" customWidth="1"/>
    <col min="12549" max="12549" width="27.5703125" style="86" customWidth="1"/>
    <col min="12550" max="12550" width="25" style="86" customWidth="1"/>
    <col min="12551" max="12551" width="28.5703125" style="86" customWidth="1"/>
    <col min="12552" max="12552" width="16.140625" style="86" customWidth="1"/>
    <col min="12553" max="12553" width="12.28515625" style="86" customWidth="1"/>
    <col min="12554" max="12554" width="18.85546875" style="86" customWidth="1"/>
    <col min="12555" max="12558" width="5.85546875" style="86" customWidth="1"/>
    <col min="12559" max="12559" width="7.7109375" style="86" customWidth="1"/>
    <col min="12560" max="12560" width="1.42578125" style="86" customWidth="1"/>
    <col min="12561" max="12564" width="6.140625" style="86" customWidth="1"/>
    <col min="12565" max="12565" width="7.85546875" style="86" customWidth="1"/>
    <col min="12566" max="12566" width="127" style="86" customWidth="1"/>
    <col min="12567" max="12567" width="25.5703125" style="86" customWidth="1"/>
    <col min="12568" max="12568" width="32.85546875" style="86" customWidth="1"/>
    <col min="12569" max="12569" width="55.42578125" style="86" customWidth="1"/>
    <col min="12570" max="12800" width="11.42578125" style="86"/>
    <col min="12801" max="12801" width="23.85546875" style="86" customWidth="1"/>
    <col min="12802" max="12802" width="22.42578125" style="86" customWidth="1"/>
    <col min="12803" max="12803" width="5.42578125" style="86" customWidth="1"/>
    <col min="12804" max="12804" width="28.140625" style="86" customWidth="1"/>
    <col min="12805" max="12805" width="27.5703125" style="86" customWidth="1"/>
    <col min="12806" max="12806" width="25" style="86" customWidth="1"/>
    <col min="12807" max="12807" width="28.5703125" style="86" customWidth="1"/>
    <col min="12808" max="12808" width="16.140625" style="86" customWidth="1"/>
    <col min="12809" max="12809" width="12.28515625" style="86" customWidth="1"/>
    <col min="12810" max="12810" width="18.85546875" style="86" customWidth="1"/>
    <col min="12811" max="12814" width="5.85546875" style="86" customWidth="1"/>
    <col min="12815" max="12815" width="7.7109375" style="86" customWidth="1"/>
    <col min="12816" max="12816" width="1.42578125" style="86" customWidth="1"/>
    <col min="12817" max="12820" width="6.140625" style="86" customWidth="1"/>
    <col min="12821" max="12821" width="7.85546875" style="86" customWidth="1"/>
    <col min="12822" max="12822" width="127" style="86" customWidth="1"/>
    <col min="12823" max="12823" width="25.5703125" style="86" customWidth="1"/>
    <col min="12824" max="12824" width="32.85546875" style="86" customWidth="1"/>
    <col min="12825" max="12825" width="55.42578125" style="86" customWidth="1"/>
    <col min="12826" max="13056" width="11.42578125" style="86"/>
    <col min="13057" max="13057" width="23.85546875" style="86" customWidth="1"/>
    <col min="13058" max="13058" width="22.42578125" style="86" customWidth="1"/>
    <col min="13059" max="13059" width="5.42578125" style="86" customWidth="1"/>
    <col min="13060" max="13060" width="28.140625" style="86" customWidth="1"/>
    <col min="13061" max="13061" width="27.5703125" style="86" customWidth="1"/>
    <col min="13062" max="13062" width="25" style="86" customWidth="1"/>
    <col min="13063" max="13063" width="28.5703125" style="86" customWidth="1"/>
    <col min="13064" max="13064" width="16.140625" style="86" customWidth="1"/>
    <col min="13065" max="13065" width="12.28515625" style="86" customWidth="1"/>
    <col min="13066" max="13066" width="18.85546875" style="86" customWidth="1"/>
    <col min="13067" max="13070" width="5.85546875" style="86" customWidth="1"/>
    <col min="13071" max="13071" width="7.7109375" style="86" customWidth="1"/>
    <col min="13072" max="13072" width="1.42578125" style="86" customWidth="1"/>
    <col min="13073" max="13076" width="6.140625" style="86" customWidth="1"/>
    <col min="13077" max="13077" width="7.85546875" style="86" customWidth="1"/>
    <col min="13078" max="13078" width="127" style="86" customWidth="1"/>
    <col min="13079" max="13079" width="25.5703125" style="86" customWidth="1"/>
    <col min="13080" max="13080" width="32.85546875" style="86" customWidth="1"/>
    <col min="13081" max="13081" width="55.42578125" style="86" customWidth="1"/>
    <col min="13082" max="13312" width="11.42578125" style="86"/>
    <col min="13313" max="13313" width="23.85546875" style="86" customWidth="1"/>
    <col min="13314" max="13314" width="22.42578125" style="86" customWidth="1"/>
    <col min="13315" max="13315" width="5.42578125" style="86" customWidth="1"/>
    <col min="13316" max="13316" width="28.140625" style="86" customWidth="1"/>
    <col min="13317" max="13317" width="27.5703125" style="86" customWidth="1"/>
    <col min="13318" max="13318" width="25" style="86" customWidth="1"/>
    <col min="13319" max="13319" width="28.5703125" style="86" customWidth="1"/>
    <col min="13320" max="13320" width="16.140625" style="86" customWidth="1"/>
    <col min="13321" max="13321" width="12.28515625" style="86" customWidth="1"/>
    <col min="13322" max="13322" width="18.85546875" style="86" customWidth="1"/>
    <col min="13323" max="13326" width="5.85546875" style="86" customWidth="1"/>
    <col min="13327" max="13327" width="7.7109375" style="86" customWidth="1"/>
    <col min="13328" max="13328" width="1.42578125" style="86" customWidth="1"/>
    <col min="13329" max="13332" width="6.140625" style="86" customWidth="1"/>
    <col min="13333" max="13333" width="7.85546875" style="86" customWidth="1"/>
    <col min="13334" max="13334" width="127" style="86" customWidth="1"/>
    <col min="13335" max="13335" width="25.5703125" style="86" customWidth="1"/>
    <col min="13336" max="13336" width="32.85546875" style="86" customWidth="1"/>
    <col min="13337" max="13337" width="55.42578125" style="86" customWidth="1"/>
    <col min="13338" max="13568" width="11.42578125" style="86"/>
    <col min="13569" max="13569" width="23.85546875" style="86" customWidth="1"/>
    <col min="13570" max="13570" width="22.42578125" style="86" customWidth="1"/>
    <col min="13571" max="13571" width="5.42578125" style="86" customWidth="1"/>
    <col min="13572" max="13572" width="28.140625" style="86" customWidth="1"/>
    <col min="13573" max="13573" width="27.5703125" style="86" customWidth="1"/>
    <col min="13574" max="13574" width="25" style="86" customWidth="1"/>
    <col min="13575" max="13575" width="28.5703125" style="86" customWidth="1"/>
    <col min="13576" max="13576" width="16.140625" style="86" customWidth="1"/>
    <col min="13577" max="13577" width="12.28515625" style="86" customWidth="1"/>
    <col min="13578" max="13578" width="18.85546875" style="86" customWidth="1"/>
    <col min="13579" max="13582" width="5.85546875" style="86" customWidth="1"/>
    <col min="13583" max="13583" width="7.7109375" style="86" customWidth="1"/>
    <col min="13584" max="13584" width="1.42578125" style="86" customWidth="1"/>
    <col min="13585" max="13588" width="6.140625" style="86" customWidth="1"/>
    <col min="13589" max="13589" width="7.85546875" style="86" customWidth="1"/>
    <col min="13590" max="13590" width="127" style="86" customWidth="1"/>
    <col min="13591" max="13591" width="25.5703125" style="86" customWidth="1"/>
    <col min="13592" max="13592" width="32.85546875" style="86" customWidth="1"/>
    <col min="13593" max="13593" width="55.42578125" style="86" customWidth="1"/>
    <col min="13594" max="13824" width="11.42578125" style="86"/>
    <col min="13825" max="13825" width="23.85546875" style="86" customWidth="1"/>
    <col min="13826" max="13826" width="22.42578125" style="86" customWidth="1"/>
    <col min="13827" max="13827" width="5.42578125" style="86" customWidth="1"/>
    <col min="13828" max="13828" width="28.140625" style="86" customWidth="1"/>
    <col min="13829" max="13829" width="27.5703125" style="86" customWidth="1"/>
    <col min="13830" max="13830" width="25" style="86" customWidth="1"/>
    <col min="13831" max="13831" width="28.5703125" style="86" customWidth="1"/>
    <col min="13832" max="13832" width="16.140625" style="86" customWidth="1"/>
    <col min="13833" max="13833" width="12.28515625" style="86" customWidth="1"/>
    <col min="13834" max="13834" width="18.85546875" style="86" customWidth="1"/>
    <col min="13835" max="13838" width="5.85546875" style="86" customWidth="1"/>
    <col min="13839" max="13839" width="7.7109375" style="86" customWidth="1"/>
    <col min="13840" max="13840" width="1.42578125" style="86" customWidth="1"/>
    <col min="13841" max="13844" width="6.140625" style="86" customWidth="1"/>
    <col min="13845" max="13845" width="7.85546875" style="86" customWidth="1"/>
    <col min="13846" max="13846" width="127" style="86" customWidth="1"/>
    <col min="13847" max="13847" width="25.5703125" style="86" customWidth="1"/>
    <col min="13848" max="13848" width="32.85546875" style="86" customWidth="1"/>
    <col min="13849" max="13849" width="55.42578125" style="86" customWidth="1"/>
    <col min="13850" max="14080" width="11.42578125" style="86"/>
    <col min="14081" max="14081" width="23.85546875" style="86" customWidth="1"/>
    <col min="14082" max="14082" width="22.42578125" style="86" customWidth="1"/>
    <col min="14083" max="14083" width="5.42578125" style="86" customWidth="1"/>
    <col min="14084" max="14084" width="28.140625" style="86" customWidth="1"/>
    <col min="14085" max="14085" width="27.5703125" style="86" customWidth="1"/>
    <col min="14086" max="14086" width="25" style="86" customWidth="1"/>
    <col min="14087" max="14087" width="28.5703125" style="86" customWidth="1"/>
    <col min="14088" max="14088" width="16.140625" style="86" customWidth="1"/>
    <col min="14089" max="14089" width="12.28515625" style="86" customWidth="1"/>
    <col min="14090" max="14090" width="18.85546875" style="86" customWidth="1"/>
    <col min="14091" max="14094" width="5.85546875" style="86" customWidth="1"/>
    <col min="14095" max="14095" width="7.7109375" style="86" customWidth="1"/>
    <col min="14096" max="14096" width="1.42578125" style="86" customWidth="1"/>
    <col min="14097" max="14100" width="6.140625" style="86" customWidth="1"/>
    <col min="14101" max="14101" width="7.85546875" style="86" customWidth="1"/>
    <col min="14102" max="14102" width="127" style="86" customWidth="1"/>
    <col min="14103" max="14103" width="25.5703125" style="86" customWidth="1"/>
    <col min="14104" max="14104" width="32.85546875" style="86" customWidth="1"/>
    <col min="14105" max="14105" width="55.42578125" style="86" customWidth="1"/>
    <col min="14106" max="14336" width="11.42578125" style="86"/>
    <col min="14337" max="14337" width="23.85546875" style="86" customWidth="1"/>
    <col min="14338" max="14338" width="22.42578125" style="86" customWidth="1"/>
    <col min="14339" max="14339" width="5.42578125" style="86" customWidth="1"/>
    <col min="14340" max="14340" width="28.140625" style="86" customWidth="1"/>
    <col min="14341" max="14341" width="27.5703125" style="86" customWidth="1"/>
    <col min="14342" max="14342" width="25" style="86" customWidth="1"/>
    <col min="14343" max="14343" width="28.5703125" style="86" customWidth="1"/>
    <col min="14344" max="14344" width="16.140625" style="86" customWidth="1"/>
    <col min="14345" max="14345" width="12.28515625" style="86" customWidth="1"/>
    <col min="14346" max="14346" width="18.85546875" style="86" customWidth="1"/>
    <col min="14347" max="14350" width="5.85546875" style="86" customWidth="1"/>
    <col min="14351" max="14351" width="7.7109375" style="86" customWidth="1"/>
    <col min="14352" max="14352" width="1.42578125" style="86" customWidth="1"/>
    <col min="14353" max="14356" width="6.140625" style="86" customWidth="1"/>
    <col min="14357" max="14357" width="7.85546875" style="86" customWidth="1"/>
    <col min="14358" max="14358" width="127" style="86" customWidth="1"/>
    <col min="14359" max="14359" width="25.5703125" style="86" customWidth="1"/>
    <col min="14360" max="14360" width="32.85546875" style="86" customWidth="1"/>
    <col min="14361" max="14361" width="55.42578125" style="86" customWidth="1"/>
    <col min="14362" max="14592" width="11.42578125" style="86"/>
    <col min="14593" max="14593" width="23.85546875" style="86" customWidth="1"/>
    <col min="14594" max="14594" width="22.42578125" style="86" customWidth="1"/>
    <col min="14595" max="14595" width="5.42578125" style="86" customWidth="1"/>
    <col min="14596" max="14596" width="28.140625" style="86" customWidth="1"/>
    <col min="14597" max="14597" width="27.5703125" style="86" customWidth="1"/>
    <col min="14598" max="14598" width="25" style="86" customWidth="1"/>
    <col min="14599" max="14599" width="28.5703125" style="86" customWidth="1"/>
    <col min="14600" max="14600" width="16.140625" style="86" customWidth="1"/>
    <col min="14601" max="14601" width="12.28515625" style="86" customWidth="1"/>
    <col min="14602" max="14602" width="18.85546875" style="86" customWidth="1"/>
    <col min="14603" max="14606" width="5.85546875" style="86" customWidth="1"/>
    <col min="14607" max="14607" width="7.7109375" style="86" customWidth="1"/>
    <col min="14608" max="14608" width="1.42578125" style="86" customWidth="1"/>
    <col min="14609" max="14612" width="6.140625" style="86" customWidth="1"/>
    <col min="14613" max="14613" width="7.85546875" style="86" customWidth="1"/>
    <col min="14614" max="14614" width="127" style="86" customWidth="1"/>
    <col min="14615" max="14615" width="25.5703125" style="86" customWidth="1"/>
    <col min="14616" max="14616" width="32.85546875" style="86" customWidth="1"/>
    <col min="14617" max="14617" width="55.42578125" style="86" customWidth="1"/>
    <col min="14618" max="14848" width="11.42578125" style="86"/>
    <col min="14849" max="14849" width="23.85546875" style="86" customWidth="1"/>
    <col min="14850" max="14850" width="22.42578125" style="86" customWidth="1"/>
    <col min="14851" max="14851" width="5.42578125" style="86" customWidth="1"/>
    <col min="14852" max="14852" width="28.140625" style="86" customWidth="1"/>
    <col min="14853" max="14853" width="27.5703125" style="86" customWidth="1"/>
    <col min="14854" max="14854" width="25" style="86" customWidth="1"/>
    <col min="14855" max="14855" width="28.5703125" style="86" customWidth="1"/>
    <col min="14856" max="14856" width="16.140625" style="86" customWidth="1"/>
    <col min="14857" max="14857" width="12.28515625" style="86" customWidth="1"/>
    <col min="14858" max="14858" width="18.85546875" style="86" customWidth="1"/>
    <col min="14859" max="14862" width="5.85546875" style="86" customWidth="1"/>
    <col min="14863" max="14863" width="7.7109375" style="86" customWidth="1"/>
    <col min="14864" max="14864" width="1.42578125" style="86" customWidth="1"/>
    <col min="14865" max="14868" width="6.140625" style="86" customWidth="1"/>
    <col min="14869" max="14869" width="7.85546875" style="86" customWidth="1"/>
    <col min="14870" max="14870" width="127" style="86" customWidth="1"/>
    <col min="14871" max="14871" width="25.5703125" style="86" customWidth="1"/>
    <col min="14872" max="14872" width="32.85546875" style="86" customWidth="1"/>
    <col min="14873" max="14873" width="55.42578125" style="86" customWidth="1"/>
    <col min="14874" max="15104" width="11.42578125" style="86"/>
    <col min="15105" max="15105" width="23.85546875" style="86" customWidth="1"/>
    <col min="15106" max="15106" width="22.42578125" style="86" customWidth="1"/>
    <col min="15107" max="15107" width="5.42578125" style="86" customWidth="1"/>
    <col min="15108" max="15108" width="28.140625" style="86" customWidth="1"/>
    <col min="15109" max="15109" width="27.5703125" style="86" customWidth="1"/>
    <col min="15110" max="15110" width="25" style="86" customWidth="1"/>
    <col min="15111" max="15111" width="28.5703125" style="86" customWidth="1"/>
    <col min="15112" max="15112" width="16.140625" style="86" customWidth="1"/>
    <col min="15113" max="15113" width="12.28515625" style="86" customWidth="1"/>
    <col min="15114" max="15114" width="18.85546875" style="86" customWidth="1"/>
    <col min="15115" max="15118" width="5.85546875" style="86" customWidth="1"/>
    <col min="15119" max="15119" width="7.7109375" style="86" customWidth="1"/>
    <col min="15120" max="15120" width="1.42578125" style="86" customWidth="1"/>
    <col min="15121" max="15124" width="6.140625" style="86" customWidth="1"/>
    <col min="15125" max="15125" width="7.85546875" style="86" customWidth="1"/>
    <col min="15126" max="15126" width="127" style="86" customWidth="1"/>
    <col min="15127" max="15127" width="25.5703125" style="86" customWidth="1"/>
    <col min="15128" max="15128" width="32.85546875" style="86" customWidth="1"/>
    <col min="15129" max="15129" width="55.42578125" style="86" customWidth="1"/>
    <col min="15130" max="15360" width="11.42578125" style="86"/>
    <col min="15361" max="15361" width="23.85546875" style="86" customWidth="1"/>
    <col min="15362" max="15362" width="22.42578125" style="86" customWidth="1"/>
    <col min="15363" max="15363" width="5.42578125" style="86" customWidth="1"/>
    <col min="15364" max="15364" width="28.140625" style="86" customWidth="1"/>
    <col min="15365" max="15365" width="27.5703125" style="86" customWidth="1"/>
    <col min="15366" max="15366" width="25" style="86" customWidth="1"/>
    <col min="15367" max="15367" width="28.5703125" style="86" customWidth="1"/>
    <col min="15368" max="15368" width="16.140625" style="86" customWidth="1"/>
    <col min="15369" max="15369" width="12.28515625" style="86" customWidth="1"/>
    <col min="15370" max="15370" width="18.85546875" style="86" customWidth="1"/>
    <col min="15371" max="15374" width="5.85546875" style="86" customWidth="1"/>
    <col min="15375" max="15375" width="7.7109375" style="86" customWidth="1"/>
    <col min="15376" max="15376" width="1.42578125" style="86" customWidth="1"/>
    <col min="15377" max="15380" width="6.140625" style="86" customWidth="1"/>
    <col min="15381" max="15381" width="7.85546875" style="86" customWidth="1"/>
    <col min="15382" max="15382" width="127" style="86" customWidth="1"/>
    <col min="15383" max="15383" width="25.5703125" style="86" customWidth="1"/>
    <col min="15384" max="15384" width="32.85546875" style="86" customWidth="1"/>
    <col min="15385" max="15385" width="55.42578125" style="86" customWidth="1"/>
    <col min="15386" max="15616" width="11.42578125" style="86"/>
    <col min="15617" max="15617" width="23.85546875" style="86" customWidth="1"/>
    <col min="15618" max="15618" width="22.42578125" style="86" customWidth="1"/>
    <col min="15619" max="15619" width="5.42578125" style="86" customWidth="1"/>
    <col min="15620" max="15620" width="28.140625" style="86" customWidth="1"/>
    <col min="15621" max="15621" width="27.5703125" style="86" customWidth="1"/>
    <col min="15622" max="15622" width="25" style="86" customWidth="1"/>
    <col min="15623" max="15623" width="28.5703125" style="86" customWidth="1"/>
    <col min="15624" max="15624" width="16.140625" style="86" customWidth="1"/>
    <col min="15625" max="15625" width="12.28515625" style="86" customWidth="1"/>
    <col min="15626" max="15626" width="18.85546875" style="86" customWidth="1"/>
    <col min="15627" max="15630" width="5.85546875" style="86" customWidth="1"/>
    <col min="15631" max="15631" width="7.7109375" style="86" customWidth="1"/>
    <col min="15632" max="15632" width="1.42578125" style="86" customWidth="1"/>
    <col min="15633" max="15636" width="6.140625" style="86" customWidth="1"/>
    <col min="15637" max="15637" width="7.85546875" style="86" customWidth="1"/>
    <col min="15638" max="15638" width="127" style="86" customWidth="1"/>
    <col min="15639" max="15639" width="25.5703125" style="86" customWidth="1"/>
    <col min="15640" max="15640" width="32.85546875" style="86" customWidth="1"/>
    <col min="15641" max="15641" width="55.42578125" style="86" customWidth="1"/>
    <col min="15642" max="15872" width="11.42578125" style="86"/>
    <col min="15873" max="15873" width="23.85546875" style="86" customWidth="1"/>
    <col min="15874" max="15874" width="22.42578125" style="86" customWidth="1"/>
    <col min="15875" max="15875" width="5.42578125" style="86" customWidth="1"/>
    <col min="15876" max="15876" width="28.140625" style="86" customWidth="1"/>
    <col min="15877" max="15877" width="27.5703125" style="86" customWidth="1"/>
    <col min="15878" max="15878" width="25" style="86" customWidth="1"/>
    <col min="15879" max="15879" width="28.5703125" style="86" customWidth="1"/>
    <col min="15880" max="15880" width="16.140625" style="86" customWidth="1"/>
    <col min="15881" max="15881" width="12.28515625" style="86" customWidth="1"/>
    <col min="15882" max="15882" width="18.85546875" style="86" customWidth="1"/>
    <col min="15883" max="15886" width="5.85546875" style="86" customWidth="1"/>
    <col min="15887" max="15887" width="7.7109375" style="86" customWidth="1"/>
    <col min="15888" max="15888" width="1.42578125" style="86" customWidth="1"/>
    <col min="15889" max="15892" width="6.140625" style="86" customWidth="1"/>
    <col min="15893" max="15893" width="7.85546875" style="86" customWidth="1"/>
    <col min="15894" max="15894" width="127" style="86" customWidth="1"/>
    <col min="15895" max="15895" width="25.5703125" style="86" customWidth="1"/>
    <col min="15896" max="15896" width="32.85546875" style="86" customWidth="1"/>
    <col min="15897" max="15897" width="55.42578125" style="86" customWidth="1"/>
    <col min="15898" max="16128" width="11.42578125" style="86"/>
    <col min="16129" max="16129" width="23.85546875" style="86" customWidth="1"/>
    <col min="16130" max="16130" width="22.42578125" style="86" customWidth="1"/>
    <col min="16131" max="16131" width="5.42578125" style="86" customWidth="1"/>
    <col min="16132" max="16132" width="28.140625" style="86" customWidth="1"/>
    <col min="16133" max="16133" width="27.5703125" style="86" customWidth="1"/>
    <col min="16134" max="16134" width="25" style="86" customWidth="1"/>
    <col min="16135" max="16135" width="28.5703125" style="86" customWidth="1"/>
    <col min="16136" max="16136" width="16.140625" style="86" customWidth="1"/>
    <col min="16137" max="16137" width="12.28515625" style="86" customWidth="1"/>
    <col min="16138" max="16138" width="18.85546875" style="86" customWidth="1"/>
    <col min="16139" max="16142" width="5.85546875" style="86" customWidth="1"/>
    <col min="16143" max="16143" width="7.7109375" style="86" customWidth="1"/>
    <col min="16144" max="16144" width="1.42578125" style="86" customWidth="1"/>
    <col min="16145" max="16148" width="6.140625" style="86" customWidth="1"/>
    <col min="16149" max="16149" width="7.85546875" style="86" customWidth="1"/>
    <col min="16150" max="16150" width="127" style="86" customWidth="1"/>
    <col min="16151" max="16151" width="25.5703125" style="86" customWidth="1"/>
    <col min="16152" max="16152" width="32.85546875" style="86" customWidth="1"/>
    <col min="16153" max="16153" width="55.42578125" style="86" customWidth="1"/>
    <col min="16154" max="16384" width="11.42578125" style="86"/>
  </cols>
  <sheetData>
    <row r="1" spans="1:25" ht="15.75"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5" ht="15.75" x14ac:dyDescent="0.25">
      <c r="A2" s="355"/>
      <c r="B2" s="322" t="s">
        <v>0</v>
      </c>
      <c r="C2" s="322"/>
      <c r="D2" s="322"/>
      <c r="E2" s="322"/>
      <c r="F2" s="322"/>
      <c r="G2" s="322"/>
      <c r="H2" s="322"/>
      <c r="I2" s="322"/>
      <c r="J2" s="322"/>
      <c r="K2" s="322"/>
      <c r="L2" s="322"/>
      <c r="M2" s="322"/>
      <c r="N2" s="322"/>
      <c r="O2" s="322"/>
      <c r="P2" s="322"/>
      <c r="Q2" s="322"/>
      <c r="R2" s="322"/>
      <c r="S2" s="322"/>
      <c r="T2" s="322"/>
      <c r="U2" s="322"/>
      <c r="V2" s="322"/>
      <c r="W2" s="323"/>
      <c r="X2" s="87" t="s">
        <v>1</v>
      </c>
    </row>
    <row r="3" spans="1:25" x14ac:dyDescent="0.25">
      <c r="A3" s="356"/>
      <c r="B3" s="275" t="s">
        <v>2</v>
      </c>
      <c r="C3" s="275"/>
      <c r="D3" s="275"/>
      <c r="E3" s="275"/>
      <c r="F3" s="275"/>
      <c r="G3" s="275"/>
      <c r="H3" s="275"/>
      <c r="I3" s="275"/>
      <c r="J3" s="275"/>
      <c r="K3" s="275"/>
      <c r="L3" s="275"/>
      <c r="M3" s="275"/>
      <c r="N3" s="275"/>
      <c r="O3" s="275"/>
      <c r="P3" s="275"/>
      <c r="Q3" s="275"/>
      <c r="R3" s="275"/>
      <c r="S3" s="275"/>
      <c r="T3" s="275"/>
      <c r="U3" s="275"/>
      <c r="V3" s="275"/>
      <c r="W3" s="276"/>
      <c r="X3" s="88" t="s">
        <v>3</v>
      </c>
    </row>
    <row r="4" spans="1:25" ht="21" x14ac:dyDescent="0.25">
      <c r="A4" s="356"/>
      <c r="B4" s="277" t="s">
        <v>4</v>
      </c>
      <c r="C4" s="277"/>
      <c r="D4" s="277"/>
      <c r="E4" s="277"/>
      <c r="F4" s="277"/>
      <c r="G4" s="277"/>
      <c r="H4" s="277"/>
      <c r="I4" s="277"/>
      <c r="J4" s="277"/>
      <c r="K4" s="277"/>
      <c r="L4" s="277"/>
      <c r="M4" s="277"/>
      <c r="N4" s="277"/>
      <c r="O4" s="277"/>
      <c r="P4" s="277"/>
      <c r="Q4" s="277"/>
      <c r="R4" s="277"/>
      <c r="S4" s="277"/>
      <c r="T4" s="277"/>
      <c r="U4" s="277"/>
      <c r="V4" s="277"/>
      <c r="W4" s="278"/>
      <c r="X4" s="89" t="s">
        <v>5</v>
      </c>
    </row>
    <row r="5" spans="1:25" ht="15.75" thickBot="1" x14ac:dyDescent="0.3">
      <c r="A5" s="357"/>
      <c r="B5" s="279"/>
      <c r="C5" s="279"/>
      <c r="D5" s="279"/>
      <c r="E5" s="279"/>
      <c r="F5" s="279"/>
      <c r="G5" s="279"/>
      <c r="H5" s="279"/>
      <c r="I5" s="279"/>
      <c r="J5" s="279"/>
      <c r="K5" s="279"/>
      <c r="L5" s="279"/>
      <c r="M5" s="279"/>
      <c r="N5" s="279"/>
      <c r="O5" s="279"/>
      <c r="P5" s="279"/>
      <c r="Q5" s="279"/>
      <c r="R5" s="279"/>
      <c r="S5" s="279"/>
      <c r="T5" s="279"/>
      <c r="U5" s="279"/>
      <c r="V5" s="279"/>
      <c r="W5" s="280"/>
      <c r="X5" s="90" t="s">
        <v>6</v>
      </c>
    </row>
    <row r="6" spans="1:25" ht="15.75" thickBot="1" x14ac:dyDescent="0.3">
      <c r="A6" s="332"/>
      <c r="B6" s="333"/>
      <c r="C6" s="333"/>
      <c r="D6" s="333"/>
      <c r="E6" s="333"/>
      <c r="F6" s="333"/>
      <c r="G6" s="333"/>
      <c r="H6" s="333"/>
      <c r="I6" s="333"/>
      <c r="J6" s="333"/>
      <c r="K6" s="333"/>
      <c r="L6" s="333"/>
      <c r="M6" s="333"/>
      <c r="N6" s="333"/>
      <c r="O6" s="333"/>
      <c r="P6" s="333"/>
      <c r="Q6" s="333"/>
      <c r="R6" s="333"/>
      <c r="S6" s="333"/>
      <c r="T6" s="333"/>
      <c r="U6" s="333"/>
      <c r="V6" s="333"/>
      <c r="W6" s="333"/>
      <c r="X6" s="365"/>
    </row>
    <row r="7" spans="1:25" ht="15.75" thickBot="1" x14ac:dyDescent="0.3">
      <c r="A7" s="142" t="s">
        <v>7</v>
      </c>
      <c r="B7" s="424" t="s">
        <v>910</v>
      </c>
      <c r="C7" s="425"/>
      <c r="D7" s="425"/>
      <c r="E7" s="425"/>
      <c r="F7" s="425"/>
      <c r="G7" s="425"/>
      <c r="H7" s="425"/>
      <c r="I7" s="425"/>
      <c r="J7" s="425"/>
      <c r="K7" s="425"/>
      <c r="L7" s="425"/>
      <c r="M7" s="425"/>
      <c r="N7" s="425"/>
      <c r="O7" s="425"/>
      <c r="P7" s="425"/>
      <c r="Q7" s="425"/>
      <c r="R7" s="425"/>
      <c r="S7" s="425"/>
      <c r="T7" s="425"/>
      <c r="U7" s="425"/>
      <c r="V7" s="425"/>
      <c r="W7" s="425"/>
      <c r="X7" s="426"/>
    </row>
    <row r="8" spans="1:25" x14ac:dyDescent="0.25">
      <c r="A8" s="92"/>
      <c r="B8" s="92"/>
      <c r="C8" s="92"/>
      <c r="D8" s="92"/>
      <c r="E8" s="92"/>
      <c r="F8" s="92"/>
      <c r="G8" s="92"/>
      <c r="H8" s="92"/>
      <c r="I8" s="92"/>
      <c r="J8" s="92"/>
      <c r="K8" s="92"/>
      <c r="L8" s="92"/>
      <c r="M8" s="92"/>
      <c r="N8" s="92"/>
      <c r="O8" s="92"/>
      <c r="P8" s="92"/>
      <c r="Q8" s="92"/>
      <c r="R8" s="92"/>
      <c r="S8" s="92"/>
      <c r="T8" s="92"/>
      <c r="U8" s="92"/>
      <c r="V8" s="92"/>
      <c r="W8" s="116"/>
      <c r="X8" s="116"/>
    </row>
    <row r="9" spans="1:25" x14ac:dyDescent="0.25">
      <c r="A9" s="347" t="s">
        <v>8</v>
      </c>
      <c r="B9" s="347" t="s">
        <v>9</v>
      </c>
      <c r="C9" s="347" t="s">
        <v>10</v>
      </c>
      <c r="D9" s="347" t="s">
        <v>11</v>
      </c>
      <c r="E9" s="347" t="s">
        <v>12</v>
      </c>
      <c r="F9" s="347" t="s">
        <v>13</v>
      </c>
      <c r="G9" s="347" t="s">
        <v>14</v>
      </c>
      <c r="H9" s="347" t="s">
        <v>15</v>
      </c>
      <c r="I9" s="347" t="s">
        <v>16</v>
      </c>
      <c r="J9" s="347" t="s">
        <v>17</v>
      </c>
      <c r="K9" s="362" t="s">
        <v>18</v>
      </c>
      <c r="L9" s="362"/>
      <c r="M9" s="362"/>
      <c r="N9" s="362"/>
      <c r="O9" s="362"/>
      <c r="P9" s="347"/>
      <c r="Q9" s="347" t="s">
        <v>19</v>
      </c>
      <c r="R9" s="347"/>
      <c r="S9" s="347"/>
      <c r="T9" s="347"/>
      <c r="U9" s="347"/>
      <c r="V9" s="347" t="s">
        <v>20</v>
      </c>
      <c r="W9" s="347" t="s">
        <v>21</v>
      </c>
      <c r="X9" s="347" t="s">
        <v>22</v>
      </c>
    </row>
    <row r="10" spans="1:25" ht="25.5" x14ac:dyDescent="0.25">
      <c r="A10" s="347"/>
      <c r="B10" s="347"/>
      <c r="C10" s="347"/>
      <c r="D10" s="347"/>
      <c r="E10" s="347"/>
      <c r="F10" s="347"/>
      <c r="G10" s="347"/>
      <c r="H10" s="347"/>
      <c r="I10" s="347"/>
      <c r="J10" s="347"/>
      <c r="K10" s="226" t="s">
        <v>23</v>
      </c>
      <c r="L10" s="226" t="s">
        <v>24</v>
      </c>
      <c r="M10" s="226" t="s">
        <v>25</v>
      </c>
      <c r="N10" s="226" t="s">
        <v>26</v>
      </c>
      <c r="O10" s="226" t="s">
        <v>27</v>
      </c>
      <c r="P10" s="347"/>
      <c r="Q10" s="226" t="s">
        <v>23</v>
      </c>
      <c r="R10" s="226" t="s">
        <v>24</v>
      </c>
      <c r="S10" s="226" t="s">
        <v>25</v>
      </c>
      <c r="T10" s="226" t="s">
        <v>26</v>
      </c>
      <c r="U10" s="226" t="s">
        <v>27</v>
      </c>
      <c r="V10" s="347"/>
      <c r="W10" s="347"/>
      <c r="X10" s="347"/>
    </row>
    <row r="11" spans="1:25" ht="255" x14ac:dyDescent="0.25">
      <c r="A11" s="393" t="s">
        <v>130</v>
      </c>
      <c r="B11" s="393" t="s">
        <v>131</v>
      </c>
      <c r="C11" s="234">
        <v>1</v>
      </c>
      <c r="D11" s="234" t="s">
        <v>132</v>
      </c>
      <c r="E11" s="100" t="s">
        <v>133</v>
      </c>
      <c r="F11" s="515" t="s">
        <v>911</v>
      </c>
      <c r="G11" s="515" t="s">
        <v>912</v>
      </c>
      <c r="H11" s="511">
        <v>1</v>
      </c>
      <c r="I11" s="100" t="s">
        <v>118</v>
      </c>
      <c r="J11" s="234" t="s">
        <v>134</v>
      </c>
      <c r="K11" s="85">
        <v>0.25</v>
      </c>
      <c r="L11" s="85">
        <v>0.25</v>
      </c>
      <c r="M11" s="85">
        <v>0.25</v>
      </c>
      <c r="N11" s="85">
        <v>0.25</v>
      </c>
      <c r="O11" s="85">
        <f>K11+L11+M11+N11</f>
        <v>1</v>
      </c>
      <c r="P11" s="347"/>
      <c r="Q11" s="85">
        <v>0.25</v>
      </c>
      <c r="R11" s="85">
        <v>0.25</v>
      </c>
      <c r="S11" s="234"/>
      <c r="T11" s="234"/>
      <c r="U11" s="107">
        <f>Q11+R11+S11+T11</f>
        <v>0.5</v>
      </c>
      <c r="V11" s="108" t="s">
        <v>913</v>
      </c>
      <c r="W11" s="109" t="s">
        <v>741</v>
      </c>
      <c r="X11" s="109" t="s">
        <v>742</v>
      </c>
      <c r="Y11" s="130"/>
    </row>
    <row r="12" spans="1:25" ht="408" x14ac:dyDescent="0.25">
      <c r="A12" s="393"/>
      <c r="B12" s="393"/>
      <c r="C12" s="234">
        <v>2</v>
      </c>
      <c r="D12" s="100" t="s">
        <v>914</v>
      </c>
      <c r="E12" s="100" t="s">
        <v>135</v>
      </c>
      <c r="F12" s="234" t="s">
        <v>136</v>
      </c>
      <c r="G12" s="238" t="s">
        <v>137</v>
      </c>
      <c r="H12" s="511">
        <v>1</v>
      </c>
      <c r="I12" s="100" t="s">
        <v>118</v>
      </c>
      <c r="J12" s="100" t="s">
        <v>138</v>
      </c>
      <c r="K12" s="85">
        <v>0.25</v>
      </c>
      <c r="L12" s="85">
        <v>0.25</v>
      </c>
      <c r="M12" s="85">
        <v>0.25</v>
      </c>
      <c r="N12" s="85">
        <v>0.25</v>
      </c>
      <c r="O12" s="85">
        <f>K12+L12+M12+N12</f>
        <v>1</v>
      </c>
      <c r="P12" s="347"/>
      <c r="Q12" s="85">
        <v>0.25</v>
      </c>
      <c r="R12" s="85">
        <v>0.25</v>
      </c>
      <c r="S12" s="234"/>
      <c r="T12" s="234"/>
      <c r="U12" s="107">
        <f>Q12+R12+S12+T12</f>
        <v>0.5</v>
      </c>
      <c r="V12" s="108" t="s">
        <v>915</v>
      </c>
      <c r="W12" s="109" t="s">
        <v>741</v>
      </c>
      <c r="X12" s="109" t="s">
        <v>742</v>
      </c>
      <c r="Y12" s="130"/>
    </row>
    <row r="13" spans="1:25" ht="369.75" x14ac:dyDescent="0.25">
      <c r="A13" s="393"/>
      <c r="B13" s="234" t="s">
        <v>139</v>
      </c>
      <c r="C13" s="234">
        <v>3</v>
      </c>
      <c r="D13" s="234" t="s">
        <v>140</v>
      </c>
      <c r="E13" s="100" t="s">
        <v>135</v>
      </c>
      <c r="F13" s="234" t="s">
        <v>141</v>
      </c>
      <c r="G13" s="238" t="s">
        <v>142</v>
      </c>
      <c r="H13" s="511">
        <v>1</v>
      </c>
      <c r="I13" s="100" t="s">
        <v>118</v>
      </c>
      <c r="J13" s="234" t="s">
        <v>143</v>
      </c>
      <c r="K13" s="85">
        <v>0.25</v>
      </c>
      <c r="L13" s="85">
        <v>0.25</v>
      </c>
      <c r="M13" s="85">
        <v>0.25</v>
      </c>
      <c r="N13" s="85">
        <v>0.25</v>
      </c>
      <c r="O13" s="85">
        <f>K13+L13+M13+N13</f>
        <v>1</v>
      </c>
      <c r="P13" s="347"/>
      <c r="Q13" s="85">
        <v>0.25</v>
      </c>
      <c r="R13" s="85">
        <v>0.25</v>
      </c>
      <c r="S13" s="234"/>
      <c r="T13" s="234"/>
      <c r="U13" s="107">
        <f>Q13+R13+S13+T13</f>
        <v>0.5</v>
      </c>
      <c r="V13" s="516" t="s">
        <v>916</v>
      </c>
      <c r="W13" s="109" t="s">
        <v>741</v>
      </c>
      <c r="X13" s="109" t="s">
        <v>742</v>
      </c>
      <c r="Y13" s="117"/>
    </row>
    <row r="14" spans="1:25" customFormat="1" x14ac:dyDescent="0.25">
      <c r="A14" s="347" t="s">
        <v>54</v>
      </c>
      <c r="B14" s="124" t="s">
        <v>835</v>
      </c>
      <c r="C14" s="348" t="s">
        <v>55</v>
      </c>
      <c r="D14" s="349"/>
      <c r="E14" s="125" t="s">
        <v>56</v>
      </c>
      <c r="F14" s="126"/>
      <c r="G14" s="126"/>
      <c r="H14" s="126"/>
      <c r="I14" s="343" t="s">
        <v>57</v>
      </c>
      <c r="J14" s="337" t="s">
        <v>917</v>
      </c>
      <c r="K14" s="338"/>
      <c r="L14" s="338"/>
      <c r="M14" s="338"/>
      <c r="N14" s="338"/>
      <c r="O14" s="338"/>
      <c r="P14" s="338"/>
      <c r="Q14" s="338"/>
      <c r="R14" s="339"/>
      <c r="S14" s="354" t="s">
        <v>58</v>
      </c>
      <c r="T14" s="354"/>
      <c r="U14" s="354"/>
      <c r="V14" s="361" t="s">
        <v>59</v>
      </c>
      <c r="W14" s="361"/>
      <c r="X14" s="361"/>
      <c r="Y14" s="86"/>
    </row>
    <row r="15" spans="1:25" customFormat="1" x14ac:dyDescent="0.25">
      <c r="A15" s="347"/>
      <c r="B15" s="124" t="s">
        <v>60</v>
      </c>
      <c r="C15" s="350"/>
      <c r="D15" s="351"/>
      <c r="E15" s="125" t="s">
        <v>61</v>
      </c>
      <c r="F15" s="517" t="s">
        <v>918</v>
      </c>
      <c r="G15" s="517"/>
      <c r="H15" s="518"/>
      <c r="I15" s="343"/>
      <c r="J15" s="340" t="s">
        <v>145</v>
      </c>
      <c r="K15" s="341"/>
      <c r="L15" s="341"/>
      <c r="M15" s="341"/>
      <c r="N15" s="341"/>
      <c r="O15" s="341"/>
      <c r="P15" s="341"/>
      <c r="Q15" s="341"/>
      <c r="R15" s="342"/>
      <c r="S15" s="354"/>
      <c r="T15" s="354"/>
      <c r="U15" s="354"/>
      <c r="V15" s="361" t="s">
        <v>919</v>
      </c>
      <c r="W15" s="361"/>
      <c r="X15" s="361"/>
      <c r="Y15" s="86"/>
    </row>
    <row r="16" spans="1:25" customFormat="1" ht="25.5" x14ac:dyDescent="0.25">
      <c r="A16" s="347"/>
      <c r="B16" s="124" t="s">
        <v>920</v>
      </c>
      <c r="C16" s="352"/>
      <c r="D16" s="353"/>
      <c r="E16" s="125" t="s">
        <v>63</v>
      </c>
      <c r="F16" s="517" t="s">
        <v>921</v>
      </c>
      <c r="G16" s="517"/>
      <c r="H16" s="518"/>
      <c r="I16" s="343"/>
      <c r="J16" s="340" t="s">
        <v>146</v>
      </c>
      <c r="K16" s="341"/>
      <c r="L16" s="341"/>
      <c r="M16" s="341"/>
      <c r="N16" s="341"/>
      <c r="O16" s="341"/>
      <c r="P16" s="341"/>
      <c r="Q16" s="341"/>
      <c r="R16" s="342"/>
      <c r="S16" s="354"/>
      <c r="T16" s="354"/>
      <c r="U16" s="354"/>
      <c r="V16" s="361" t="s">
        <v>64</v>
      </c>
      <c r="W16" s="361"/>
      <c r="X16" s="361"/>
      <c r="Y16" s="86"/>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3"/>
    <mergeCell ref="B11:B12"/>
    <mergeCell ref="A14:A16"/>
    <mergeCell ref="C14:D16"/>
    <mergeCell ref="I14:I16"/>
    <mergeCell ref="J14:R14"/>
    <mergeCell ref="S14:U16"/>
    <mergeCell ref="V14:X14"/>
    <mergeCell ref="F15:H15"/>
    <mergeCell ref="J9:J10"/>
    <mergeCell ref="K9:O9"/>
    <mergeCell ref="P9:P13"/>
    <mergeCell ref="Q9:U9"/>
    <mergeCell ref="V9:V10"/>
    <mergeCell ref="W9:W10"/>
    <mergeCell ref="J15:R15"/>
    <mergeCell ref="V15:X15"/>
    <mergeCell ref="F16:H16"/>
    <mergeCell ref="J16:R16"/>
    <mergeCell ref="V16:X16"/>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1C318-92FC-4D93-B441-B8FB0896BC09}">
  <dimension ref="A1:X23"/>
  <sheetViews>
    <sheetView showGridLines="0" topLeftCell="C19" zoomScale="85" zoomScaleNormal="85" workbookViewId="0">
      <selection activeCell="F45" sqref="F45"/>
    </sheetView>
  </sheetViews>
  <sheetFormatPr baseColWidth="10" defaultColWidth="8.140625" defaultRowHeight="15" x14ac:dyDescent="0.25"/>
  <cols>
    <col min="1" max="1" width="17.85546875" style="86" customWidth="1"/>
    <col min="2" max="2" width="18.85546875" style="86" customWidth="1"/>
    <col min="3" max="3" width="5.5703125" style="86" customWidth="1"/>
    <col min="4" max="4" width="25.85546875" style="86" customWidth="1"/>
    <col min="5" max="5" width="15.5703125" style="86" customWidth="1"/>
    <col min="6" max="6" width="17.28515625" style="86" customWidth="1"/>
    <col min="7" max="7" width="28.7109375" style="86" customWidth="1"/>
    <col min="8" max="8" width="16.140625" style="86" customWidth="1"/>
    <col min="9" max="9" width="10.7109375" style="86" customWidth="1"/>
    <col min="10" max="10" width="18.85546875" style="86" customWidth="1"/>
    <col min="11" max="14" width="5.85546875" style="86" customWidth="1"/>
    <col min="15" max="15" width="7.7109375" style="86" customWidth="1"/>
    <col min="16" max="16" width="1.5703125" style="86" customWidth="1"/>
    <col min="17" max="21" width="7.7109375" style="86" customWidth="1"/>
    <col min="22" max="22" width="36.42578125" style="86" customWidth="1"/>
    <col min="23" max="23" width="25" style="86" customWidth="1"/>
    <col min="24" max="24" width="24.42578125" style="86" customWidth="1"/>
    <col min="25" max="256" width="8.140625" style="86"/>
    <col min="257" max="257" width="17.85546875" style="86" customWidth="1"/>
    <col min="258" max="258" width="18.85546875" style="86" customWidth="1"/>
    <col min="259" max="259" width="5.5703125" style="86" customWidth="1"/>
    <col min="260" max="260" width="25.85546875" style="86" customWidth="1"/>
    <col min="261" max="261" width="15.5703125" style="86" customWidth="1"/>
    <col min="262" max="262" width="17.28515625" style="86" customWidth="1"/>
    <col min="263" max="263" width="28.7109375" style="86" customWidth="1"/>
    <col min="264" max="264" width="16.140625" style="86" customWidth="1"/>
    <col min="265" max="265" width="10.7109375" style="86" customWidth="1"/>
    <col min="266" max="266" width="18.85546875" style="86" customWidth="1"/>
    <col min="267" max="270" width="5.85546875" style="86" customWidth="1"/>
    <col min="271" max="271" width="7.7109375" style="86" customWidth="1"/>
    <col min="272" max="272" width="1.5703125" style="86" customWidth="1"/>
    <col min="273" max="277" width="7.7109375" style="86" customWidth="1"/>
    <col min="278" max="278" width="36.42578125" style="86" customWidth="1"/>
    <col min="279" max="279" width="25" style="86" customWidth="1"/>
    <col min="280" max="280" width="24.42578125" style="86" customWidth="1"/>
    <col min="281" max="512" width="8.140625" style="86"/>
    <col min="513" max="513" width="17.85546875" style="86" customWidth="1"/>
    <col min="514" max="514" width="18.85546875" style="86" customWidth="1"/>
    <col min="515" max="515" width="5.5703125" style="86" customWidth="1"/>
    <col min="516" max="516" width="25.85546875" style="86" customWidth="1"/>
    <col min="517" max="517" width="15.5703125" style="86" customWidth="1"/>
    <col min="518" max="518" width="17.28515625" style="86" customWidth="1"/>
    <col min="519" max="519" width="28.7109375" style="86" customWidth="1"/>
    <col min="520" max="520" width="16.140625" style="86" customWidth="1"/>
    <col min="521" max="521" width="10.7109375" style="86" customWidth="1"/>
    <col min="522" max="522" width="18.85546875" style="86" customWidth="1"/>
    <col min="523" max="526" width="5.85546875" style="86" customWidth="1"/>
    <col min="527" max="527" width="7.7109375" style="86" customWidth="1"/>
    <col min="528" max="528" width="1.5703125" style="86" customWidth="1"/>
    <col min="529" max="533" width="7.7109375" style="86" customWidth="1"/>
    <col min="534" max="534" width="36.42578125" style="86" customWidth="1"/>
    <col min="535" max="535" width="25" style="86" customWidth="1"/>
    <col min="536" max="536" width="24.42578125" style="86" customWidth="1"/>
    <col min="537" max="768" width="8.140625" style="86"/>
    <col min="769" max="769" width="17.85546875" style="86" customWidth="1"/>
    <col min="770" max="770" width="18.85546875" style="86" customWidth="1"/>
    <col min="771" max="771" width="5.5703125" style="86" customWidth="1"/>
    <col min="772" max="772" width="25.85546875" style="86" customWidth="1"/>
    <col min="773" max="773" width="15.5703125" style="86" customWidth="1"/>
    <col min="774" max="774" width="17.28515625" style="86" customWidth="1"/>
    <col min="775" max="775" width="28.7109375" style="86" customWidth="1"/>
    <col min="776" max="776" width="16.140625" style="86" customWidth="1"/>
    <col min="777" max="777" width="10.7109375" style="86" customWidth="1"/>
    <col min="778" max="778" width="18.85546875" style="86" customWidth="1"/>
    <col min="779" max="782" width="5.85546875" style="86" customWidth="1"/>
    <col min="783" max="783" width="7.7109375" style="86" customWidth="1"/>
    <col min="784" max="784" width="1.5703125" style="86" customWidth="1"/>
    <col min="785" max="789" width="7.7109375" style="86" customWidth="1"/>
    <col min="790" max="790" width="36.42578125" style="86" customWidth="1"/>
    <col min="791" max="791" width="25" style="86" customWidth="1"/>
    <col min="792" max="792" width="24.42578125" style="86" customWidth="1"/>
    <col min="793" max="1024" width="8.140625" style="86"/>
    <col min="1025" max="1025" width="17.85546875" style="86" customWidth="1"/>
    <col min="1026" max="1026" width="18.85546875" style="86" customWidth="1"/>
    <col min="1027" max="1027" width="5.5703125" style="86" customWidth="1"/>
    <col min="1028" max="1028" width="25.85546875" style="86" customWidth="1"/>
    <col min="1029" max="1029" width="15.5703125" style="86" customWidth="1"/>
    <col min="1030" max="1030" width="17.28515625" style="86" customWidth="1"/>
    <col min="1031" max="1031" width="28.7109375" style="86" customWidth="1"/>
    <col min="1032" max="1032" width="16.140625" style="86" customWidth="1"/>
    <col min="1033" max="1033" width="10.7109375" style="86" customWidth="1"/>
    <col min="1034" max="1034" width="18.85546875" style="86" customWidth="1"/>
    <col min="1035" max="1038" width="5.85546875" style="86" customWidth="1"/>
    <col min="1039" max="1039" width="7.7109375" style="86" customWidth="1"/>
    <col min="1040" max="1040" width="1.5703125" style="86" customWidth="1"/>
    <col min="1041" max="1045" width="7.7109375" style="86" customWidth="1"/>
    <col min="1046" max="1046" width="36.42578125" style="86" customWidth="1"/>
    <col min="1047" max="1047" width="25" style="86" customWidth="1"/>
    <col min="1048" max="1048" width="24.42578125" style="86" customWidth="1"/>
    <col min="1049" max="1280" width="8.140625" style="86"/>
    <col min="1281" max="1281" width="17.85546875" style="86" customWidth="1"/>
    <col min="1282" max="1282" width="18.85546875" style="86" customWidth="1"/>
    <col min="1283" max="1283" width="5.5703125" style="86" customWidth="1"/>
    <col min="1284" max="1284" width="25.85546875" style="86" customWidth="1"/>
    <col min="1285" max="1285" width="15.5703125" style="86" customWidth="1"/>
    <col min="1286" max="1286" width="17.28515625" style="86" customWidth="1"/>
    <col min="1287" max="1287" width="28.7109375" style="86" customWidth="1"/>
    <col min="1288" max="1288" width="16.140625" style="86" customWidth="1"/>
    <col min="1289" max="1289" width="10.7109375" style="86" customWidth="1"/>
    <col min="1290" max="1290" width="18.85546875" style="86" customWidth="1"/>
    <col min="1291" max="1294" width="5.85546875" style="86" customWidth="1"/>
    <col min="1295" max="1295" width="7.7109375" style="86" customWidth="1"/>
    <col min="1296" max="1296" width="1.5703125" style="86" customWidth="1"/>
    <col min="1297" max="1301" width="7.7109375" style="86" customWidth="1"/>
    <col min="1302" max="1302" width="36.42578125" style="86" customWidth="1"/>
    <col min="1303" max="1303" width="25" style="86" customWidth="1"/>
    <col min="1304" max="1304" width="24.42578125" style="86" customWidth="1"/>
    <col min="1305" max="1536" width="8.140625" style="86"/>
    <col min="1537" max="1537" width="17.85546875" style="86" customWidth="1"/>
    <col min="1538" max="1538" width="18.85546875" style="86" customWidth="1"/>
    <col min="1539" max="1539" width="5.5703125" style="86" customWidth="1"/>
    <col min="1540" max="1540" width="25.85546875" style="86" customWidth="1"/>
    <col min="1541" max="1541" width="15.5703125" style="86" customWidth="1"/>
    <col min="1542" max="1542" width="17.28515625" style="86" customWidth="1"/>
    <col min="1543" max="1543" width="28.7109375" style="86" customWidth="1"/>
    <col min="1544" max="1544" width="16.140625" style="86" customWidth="1"/>
    <col min="1545" max="1545" width="10.7109375" style="86" customWidth="1"/>
    <col min="1546" max="1546" width="18.85546875" style="86" customWidth="1"/>
    <col min="1547" max="1550" width="5.85546875" style="86" customWidth="1"/>
    <col min="1551" max="1551" width="7.7109375" style="86" customWidth="1"/>
    <col min="1552" max="1552" width="1.5703125" style="86" customWidth="1"/>
    <col min="1553" max="1557" width="7.7109375" style="86" customWidth="1"/>
    <col min="1558" max="1558" width="36.42578125" style="86" customWidth="1"/>
    <col min="1559" max="1559" width="25" style="86" customWidth="1"/>
    <col min="1560" max="1560" width="24.42578125" style="86" customWidth="1"/>
    <col min="1561" max="1792" width="8.140625" style="86"/>
    <col min="1793" max="1793" width="17.85546875" style="86" customWidth="1"/>
    <col min="1794" max="1794" width="18.85546875" style="86" customWidth="1"/>
    <col min="1795" max="1795" width="5.5703125" style="86" customWidth="1"/>
    <col min="1796" max="1796" width="25.85546875" style="86" customWidth="1"/>
    <col min="1797" max="1797" width="15.5703125" style="86" customWidth="1"/>
    <col min="1798" max="1798" width="17.28515625" style="86" customWidth="1"/>
    <col min="1799" max="1799" width="28.7109375" style="86" customWidth="1"/>
    <col min="1800" max="1800" width="16.140625" style="86" customWidth="1"/>
    <col min="1801" max="1801" width="10.7109375" style="86" customWidth="1"/>
    <col min="1802" max="1802" width="18.85546875" style="86" customWidth="1"/>
    <col min="1803" max="1806" width="5.85546875" style="86" customWidth="1"/>
    <col min="1807" max="1807" width="7.7109375" style="86" customWidth="1"/>
    <col min="1808" max="1808" width="1.5703125" style="86" customWidth="1"/>
    <col min="1809" max="1813" width="7.7109375" style="86" customWidth="1"/>
    <col min="1814" max="1814" width="36.42578125" style="86" customWidth="1"/>
    <col min="1815" max="1815" width="25" style="86" customWidth="1"/>
    <col min="1816" max="1816" width="24.42578125" style="86" customWidth="1"/>
    <col min="1817" max="2048" width="8.140625" style="86"/>
    <col min="2049" max="2049" width="17.85546875" style="86" customWidth="1"/>
    <col min="2050" max="2050" width="18.85546875" style="86" customWidth="1"/>
    <col min="2051" max="2051" width="5.5703125" style="86" customWidth="1"/>
    <col min="2052" max="2052" width="25.85546875" style="86" customWidth="1"/>
    <col min="2053" max="2053" width="15.5703125" style="86" customWidth="1"/>
    <col min="2054" max="2054" width="17.28515625" style="86" customWidth="1"/>
    <col min="2055" max="2055" width="28.7109375" style="86" customWidth="1"/>
    <col min="2056" max="2056" width="16.140625" style="86" customWidth="1"/>
    <col min="2057" max="2057" width="10.7109375" style="86" customWidth="1"/>
    <col min="2058" max="2058" width="18.85546875" style="86" customWidth="1"/>
    <col min="2059" max="2062" width="5.85546875" style="86" customWidth="1"/>
    <col min="2063" max="2063" width="7.7109375" style="86" customWidth="1"/>
    <col min="2064" max="2064" width="1.5703125" style="86" customWidth="1"/>
    <col min="2065" max="2069" width="7.7109375" style="86" customWidth="1"/>
    <col min="2070" max="2070" width="36.42578125" style="86" customWidth="1"/>
    <col min="2071" max="2071" width="25" style="86" customWidth="1"/>
    <col min="2072" max="2072" width="24.42578125" style="86" customWidth="1"/>
    <col min="2073" max="2304" width="8.140625" style="86"/>
    <col min="2305" max="2305" width="17.85546875" style="86" customWidth="1"/>
    <col min="2306" max="2306" width="18.85546875" style="86" customWidth="1"/>
    <col min="2307" max="2307" width="5.5703125" style="86" customWidth="1"/>
    <col min="2308" max="2308" width="25.85546875" style="86" customWidth="1"/>
    <col min="2309" max="2309" width="15.5703125" style="86" customWidth="1"/>
    <col min="2310" max="2310" width="17.28515625" style="86" customWidth="1"/>
    <col min="2311" max="2311" width="28.7109375" style="86" customWidth="1"/>
    <col min="2312" max="2312" width="16.140625" style="86" customWidth="1"/>
    <col min="2313" max="2313" width="10.7109375" style="86" customWidth="1"/>
    <col min="2314" max="2314" width="18.85546875" style="86" customWidth="1"/>
    <col min="2315" max="2318" width="5.85546875" style="86" customWidth="1"/>
    <col min="2319" max="2319" width="7.7109375" style="86" customWidth="1"/>
    <col min="2320" max="2320" width="1.5703125" style="86" customWidth="1"/>
    <col min="2321" max="2325" width="7.7109375" style="86" customWidth="1"/>
    <col min="2326" max="2326" width="36.42578125" style="86" customWidth="1"/>
    <col min="2327" max="2327" width="25" style="86" customWidth="1"/>
    <col min="2328" max="2328" width="24.42578125" style="86" customWidth="1"/>
    <col min="2329" max="2560" width="8.140625" style="86"/>
    <col min="2561" max="2561" width="17.85546875" style="86" customWidth="1"/>
    <col min="2562" max="2562" width="18.85546875" style="86" customWidth="1"/>
    <col min="2563" max="2563" width="5.5703125" style="86" customWidth="1"/>
    <col min="2564" max="2564" width="25.85546875" style="86" customWidth="1"/>
    <col min="2565" max="2565" width="15.5703125" style="86" customWidth="1"/>
    <col min="2566" max="2566" width="17.28515625" style="86" customWidth="1"/>
    <col min="2567" max="2567" width="28.7109375" style="86" customWidth="1"/>
    <col min="2568" max="2568" width="16.140625" style="86" customWidth="1"/>
    <col min="2569" max="2569" width="10.7109375" style="86" customWidth="1"/>
    <col min="2570" max="2570" width="18.85546875" style="86" customWidth="1"/>
    <col min="2571" max="2574" width="5.85546875" style="86" customWidth="1"/>
    <col min="2575" max="2575" width="7.7109375" style="86" customWidth="1"/>
    <col min="2576" max="2576" width="1.5703125" style="86" customWidth="1"/>
    <col min="2577" max="2581" width="7.7109375" style="86" customWidth="1"/>
    <col min="2582" max="2582" width="36.42578125" style="86" customWidth="1"/>
    <col min="2583" max="2583" width="25" style="86" customWidth="1"/>
    <col min="2584" max="2584" width="24.42578125" style="86" customWidth="1"/>
    <col min="2585" max="2816" width="8.140625" style="86"/>
    <col min="2817" max="2817" width="17.85546875" style="86" customWidth="1"/>
    <col min="2818" max="2818" width="18.85546875" style="86" customWidth="1"/>
    <col min="2819" max="2819" width="5.5703125" style="86" customWidth="1"/>
    <col min="2820" max="2820" width="25.85546875" style="86" customWidth="1"/>
    <col min="2821" max="2821" width="15.5703125" style="86" customWidth="1"/>
    <col min="2822" max="2822" width="17.28515625" style="86" customWidth="1"/>
    <col min="2823" max="2823" width="28.7109375" style="86" customWidth="1"/>
    <col min="2824" max="2824" width="16.140625" style="86" customWidth="1"/>
    <col min="2825" max="2825" width="10.7109375" style="86" customWidth="1"/>
    <col min="2826" max="2826" width="18.85546875" style="86" customWidth="1"/>
    <col min="2827" max="2830" width="5.85546875" style="86" customWidth="1"/>
    <col min="2831" max="2831" width="7.7109375" style="86" customWidth="1"/>
    <col min="2832" max="2832" width="1.5703125" style="86" customWidth="1"/>
    <col min="2833" max="2837" width="7.7109375" style="86" customWidth="1"/>
    <col min="2838" max="2838" width="36.42578125" style="86" customWidth="1"/>
    <col min="2839" max="2839" width="25" style="86" customWidth="1"/>
    <col min="2840" max="2840" width="24.42578125" style="86" customWidth="1"/>
    <col min="2841" max="3072" width="8.140625" style="86"/>
    <col min="3073" max="3073" width="17.85546875" style="86" customWidth="1"/>
    <col min="3074" max="3074" width="18.85546875" style="86" customWidth="1"/>
    <col min="3075" max="3075" width="5.5703125" style="86" customWidth="1"/>
    <col min="3076" max="3076" width="25.85546875" style="86" customWidth="1"/>
    <col min="3077" max="3077" width="15.5703125" style="86" customWidth="1"/>
    <col min="3078" max="3078" width="17.28515625" style="86" customWidth="1"/>
    <col min="3079" max="3079" width="28.7109375" style="86" customWidth="1"/>
    <col min="3080" max="3080" width="16.140625" style="86" customWidth="1"/>
    <col min="3081" max="3081" width="10.7109375" style="86" customWidth="1"/>
    <col min="3082" max="3082" width="18.85546875" style="86" customWidth="1"/>
    <col min="3083" max="3086" width="5.85546875" style="86" customWidth="1"/>
    <col min="3087" max="3087" width="7.7109375" style="86" customWidth="1"/>
    <col min="3088" max="3088" width="1.5703125" style="86" customWidth="1"/>
    <col min="3089" max="3093" width="7.7109375" style="86" customWidth="1"/>
    <col min="3094" max="3094" width="36.42578125" style="86" customWidth="1"/>
    <col min="3095" max="3095" width="25" style="86" customWidth="1"/>
    <col min="3096" max="3096" width="24.42578125" style="86" customWidth="1"/>
    <col min="3097" max="3328" width="8.140625" style="86"/>
    <col min="3329" max="3329" width="17.85546875" style="86" customWidth="1"/>
    <col min="3330" max="3330" width="18.85546875" style="86" customWidth="1"/>
    <col min="3331" max="3331" width="5.5703125" style="86" customWidth="1"/>
    <col min="3332" max="3332" width="25.85546875" style="86" customWidth="1"/>
    <col min="3333" max="3333" width="15.5703125" style="86" customWidth="1"/>
    <col min="3334" max="3334" width="17.28515625" style="86" customWidth="1"/>
    <col min="3335" max="3335" width="28.7109375" style="86" customWidth="1"/>
    <col min="3336" max="3336" width="16.140625" style="86" customWidth="1"/>
    <col min="3337" max="3337" width="10.7109375" style="86" customWidth="1"/>
    <col min="3338" max="3338" width="18.85546875" style="86" customWidth="1"/>
    <col min="3339" max="3342" width="5.85546875" style="86" customWidth="1"/>
    <col min="3343" max="3343" width="7.7109375" style="86" customWidth="1"/>
    <col min="3344" max="3344" width="1.5703125" style="86" customWidth="1"/>
    <col min="3345" max="3349" width="7.7109375" style="86" customWidth="1"/>
    <col min="3350" max="3350" width="36.42578125" style="86" customWidth="1"/>
    <col min="3351" max="3351" width="25" style="86" customWidth="1"/>
    <col min="3352" max="3352" width="24.42578125" style="86" customWidth="1"/>
    <col min="3353" max="3584" width="8.140625" style="86"/>
    <col min="3585" max="3585" width="17.85546875" style="86" customWidth="1"/>
    <col min="3586" max="3586" width="18.85546875" style="86" customWidth="1"/>
    <col min="3587" max="3587" width="5.5703125" style="86" customWidth="1"/>
    <col min="3588" max="3588" width="25.85546875" style="86" customWidth="1"/>
    <col min="3589" max="3589" width="15.5703125" style="86" customWidth="1"/>
    <col min="3590" max="3590" width="17.28515625" style="86" customWidth="1"/>
    <col min="3591" max="3591" width="28.7109375" style="86" customWidth="1"/>
    <col min="3592" max="3592" width="16.140625" style="86" customWidth="1"/>
    <col min="3593" max="3593" width="10.7109375" style="86" customWidth="1"/>
    <col min="3594" max="3594" width="18.85546875" style="86" customWidth="1"/>
    <col min="3595" max="3598" width="5.85546875" style="86" customWidth="1"/>
    <col min="3599" max="3599" width="7.7109375" style="86" customWidth="1"/>
    <col min="3600" max="3600" width="1.5703125" style="86" customWidth="1"/>
    <col min="3601" max="3605" width="7.7109375" style="86" customWidth="1"/>
    <col min="3606" max="3606" width="36.42578125" style="86" customWidth="1"/>
    <col min="3607" max="3607" width="25" style="86" customWidth="1"/>
    <col min="3608" max="3608" width="24.42578125" style="86" customWidth="1"/>
    <col min="3609" max="3840" width="8.140625" style="86"/>
    <col min="3841" max="3841" width="17.85546875" style="86" customWidth="1"/>
    <col min="3842" max="3842" width="18.85546875" style="86" customWidth="1"/>
    <col min="3843" max="3843" width="5.5703125" style="86" customWidth="1"/>
    <col min="3844" max="3844" width="25.85546875" style="86" customWidth="1"/>
    <col min="3845" max="3845" width="15.5703125" style="86" customWidth="1"/>
    <col min="3846" max="3846" width="17.28515625" style="86" customWidth="1"/>
    <col min="3847" max="3847" width="28.7109375" style="86" customWidth="1"/>
    <col min="3848" max="3848" width="16.140625" style="86" customWidth="1"/>
    <col min="3849" max="3849" width="10.7109375" style="86" customWidth="1"/>
    <col min="3850" max="3850" width="18.85546875" style="86" customWidth="1"/>
    <col min="3851" max="3854" width="5.85546875" style="86" customWidth="1"/>
    <col min="3855" max="3855" width="7.7109375" style="86" customWidth="1"/>
    <col min="3856" max="3856" width="1.5703125" style="86" customWidth="1"/>
    <col min="3857" max="3861" width="7.7109375" style="86" customWidth="1"/>
    <col min="3862" max="3862" width="36.42578125" style="86" customWidth="1"/>
    <col min="3863" max="3863" width="25" style="86" customWidth="1"/>
    <col min="3864" max="3864" width="24.42578125" style="86" customWidth="1"/>
    <col min="3865" max="4096" width="8.140625" style="86"/>
    <col min="4097" max="4097" width="17.85546875" style="86" customWidth="1"/>
    <col min="4098" max="4098" width="18.85546875" style="86" customWidth="1"/>
    <col min="4099" max="4099" width="5.5703125" style="86" customWidth="1"/>
    <col min="4100" max="4100" width="25.85546875" style="86" customWidth="1"/>
    <col min="4101" max="4101" width="15.5703125" style="86" customWidth="1"/>
    <col min="4102" max="4102" width="17.28515625" style="86" customWidth="1"/>
    <col min="4103" max="4103" width="28.7109375" style="86" customWidth="1"/>
    <col min="4104" max="4104" width="16.140625" style="86" customWidth="1"/>
    <col min="4105" max="4105" width="10.7109375" style="86" customWidth="1"/>
    <col min="4106" max="4106" width="18.85546875" style="86" customWidth="1"/>
    <col min="4107" max="4110" width="5.85546875" style="86" customWidth="1"/>
    <col min="4111" max="4111" width="7.7109375" style="86" customWidth="1"/>
    <col min="4112" max="4112" width="1.5703125" style="86" customWidth="1"/>
    <col min="4113" max="4117" width="7.7109375" style="86" customWidth="1"/>
    <col min="4118" max="4118" width="36.42578125" style="86" customWidth="1"/>
    <col min="4119" max="4119" width="25" style="86" customWidth="1"/>
    <col min="4120" max="4120" width="24.42578125" style="86" customWidth="1"/>
    <col min="4121" max="4352" width="8.140625" style="86"/>
    <col min="4353" max="4353" width="17.85546875" style="86" customWidth="1"/>
    <col min="4354" max="4354" width="18.85546875" style="86" customWidth="1"/>
    <col min="4355" max="4355" width="5.5703125" style="86" customWidth="1"/>
    <col min="4356" max="4356" width="25.85546875" style="86" customWidth="1"/>
    <col min="4357" max="4357" width="15.5703125" style="86" customWidth="1"/>
    <col min="4358" max="4358" width="17.28515625" style="86" customWidth="1"/>
    <col min="4359" max="4359" width="28.7109375" style="86" customWidth="1"/>
    <col min="4360" max="4360" width="16.140625" style="86" customWidth="1"/>
    <col min="4361" max="4361" width="10.7109375" style="86" customWidth="1"/>
    <col min="4362" max="4362" width="18.85546875" style="86" customWidth="1"/>
    <col min="4363" max="4366" width="5.85546875" style="86" customWidth="1"/>
    <col min="4367" max="4367" width="7.7109375" style="86" customWidth="1"/>
    <col min="4368" max="4368" width="1.5703125" style="86" customWidth="1"/>
    <col min="4369" max="4373" width="7.7109375" style="86" customWidth="1"/>
    <col min="4374" max="4374" width="36.42578125" style="86" customWidth="1"/>
    <col min="4375" max="4375" width="25" style="86" customWidth="1"/>
    <col min="4376" max="4376" width="24.42578125" style="86" customWidth="1"/>
    <col min="4377" max="4608" width="8.140625" style="86"/>
    <col min="4609" max="4609" width="17.85546875" style="86" customWidth="1"/>
    <col min="4610" max="4610" width="18.85546875" style="86" customWidth="1"/>
    <col min="4611" max="4611" width="5.5703125" style="86" customWidth="1"/>
    <col min="4612" max="4612" width="25.85546875" style="86" customWidth="1"/>
    <col min="4613" max="4613" width="15.5703125" style="86" customWidth="1"/>
    <col min="4614" max="4614" width="17.28515625" style="86" customWidth="1"/>
    <col min="4615" max="4615" width="28.7109375" style="86" customWidth="1"/>
    <col min="4616" max="4616" width="16.140625" style="86" customWidth="1"/>
    <col min="4617" max="4617" width="10.7109375" style="86" customWidth="1"/>
    <col min="4618" max="4618" width="18.85546875" style="86" customWidth="1"/>
    <col min="4619" max="4622" width="5.85546875" style="86" customWidth="1"/>
    <col min="4623" max="4623" width="7.7109375" style="86" customWidth="1"/>
    <col min="4624" max="4624" width="1.5703125" style="86" customWidth="1"/>
    <col min="4625" max="4629" width="7.7109375" style="86" customWidth="1"/>
    <col min="4630" max="4630" width="36.42578125" style="86" customWidth="1"/>
    <col min="4631" max="4631" width="25" style="86" customWidth="1"/>
    <col min="4632" max="4632" width="24.42578125" style="86" customWidth="1"/>
    <col min="4633" max="4864" width="8.140625" style="86"/>
    <col min="4865" max="4865" width="17.85546875" style="86" customWidth="1"/>
    <col min="4866" max="4866" width="18.85546875" style="86" customWidth="1"/>
    <col min="4867" max="4867" width="5.5703125" style="86" customWidth="1"/>
    <col min="4868" max="4868" width="25.85546875" style="86" customWidth="1"/>
    <col min="4869" max="4869" width="15.5703125" style="86" customWidth="1"/>
    <col min="4870" max="4870" width="17.28515625" style="86" customWidth="1"/>
    <col min="4871" max="4871" width="28.7109375" style="86" customWidth="1"/>
    <col min="4872" max="4872" width="16.140625" style="86" customWidth="1"/>
    <col min="4873" max="4873" width="10.7109375" style="86" customWidth="1"/>
    <col min="4874" max="4874" width="18.85546875" style="86" customWidth="1"/>
    <col min="4875" max="4878" width="5.85546875" style="86" customWidth="1"/>
    <col min="4879" max="4879" width="7.7109375" style="86" customWidth="1"/>
    <col min="4880" max="4880" width="1.5703125" style="86" customWidth="1"/>
    <col min="4881" max="4885" width="7.7109375" style="86" customWidth="1"/>
    <col min="4886" max="4886" width="36.42578125" style="86" customWidth="1"/>
    <col min="4887" max="4887" width="25" style="86" customWidth="1"/>
    <col min="4888" max="4888" width="24.42578125" style="86" customWidth="1"/>
    <col min="4889" max="5120" width="8.140625" style="86"/>
    <col min="5121" max="5121" width="17.85546875" style="86" customWidth="1"/>
    <col min="5122" max="5122" width="18.85546875" style="86" customWidth="1"/>
    <col min="5123" max="5123" width="5.5703125" style="86" customWidth="1"/>
    <col min="5124" max="5124" width="25.85546875" style="86" customWidth="1"/>
    <col min="5125" max="5125" width="15.5703125" style="86" customWidth="1"/>
    <col min="5126" max="5126" width="17.28515625" style="86" customWidth="1"/>
    <col min="5127" max="5127" width="28.7109375" style="86" customWidth="1"/>
    <col min="5128" max="5128" width="16.140625" style="86" customWidth="1"/>
    <col min="5129" max="5129" width="10.7109375" style="86" customWidth="1"/>
    <col min="5130" max="5130" width="18.85546875" style="86" customWidth="1"/>
    <col min="5131" max="5134" width="5.85546875" style="86" customWidth="1"/>
    <col min="5135" max="5135" width="7.7109375" style="86" customWidth="1"/>
    <col min="5136" max="5136" width="1.5703125" style="86" customWidth="1"/>
    <col min="5137" max="5141" width="7.7109375" style="86" customWidth="1"/>
    <col min="5142" max="5142" width="36.42578125" style="86" customWidth="1"/>
    <col min="5143" max="5143" width="25" style="86" customWidth="1"/>
    <col min="5144" max="5144" width="24.42578125" style="86" customWidth="1"/>
    <col min="5145" max="5376" width="8.140625" style="86"/>
    <col min="5377" max="5377" width="17.85546875" style="86" customWidth="1"/>
    <col min="5378" max="5378" width="18.85546875" style="86" customWidth="1"/>
    <col min="5379" max="5379" width="5.5703125" style="86" customWidth="1"/>
    <col min="5380" max="5380" width="25.85546875" style="86" customWidth="1"/>
    <col min="5381" max="5381" width="15.5703125" style="86" customWidth="1"/>
    <col min="5382" max="5382" width="17.28515625" style="86" customWidth="1"/>
    <col min="5383" max="5383" width="28.7109375" style="86" customWidth="1"/>
    <col min="5384" max="5384" width="16.140625" style="86" customWidth="1"/>
    <col min="5385" max="5385" width="10.7109375" style="86" customWidth="1"/>
    <col min="5386" max="5386" width="18.85546875" style="86" customWidth="1"/>
    <col min="5387" max="5390" width="5.85546875" style="86" customWidth="1"/>
    <col min="5391" max="5391" width="7.7109375" style="86" customWidth="1"/>
    <col min="5392" max="5392" width="1.5703125" style="86" customWidth="1"/>
    <col min="5393" max="5397" width="7.7109375" style="86" customWidth="1"/>
    <col min="5398" max="5398" width="36.42578125" style="86" customWidth="1"/>
    <col min="5399" max="5399" width="25" style="86" customWidth="1"/>
    <col min="5400" max="5400" width="24.42578125" style="86" customWidth="1"/>
    <col min="5401" max="5632" width="8.140625" style="86"/>
    <col min="5633" max="5633" width="17.85546875" style="86" customWidth="1"/>
    <col min="5634" max="5634" width="18.85546875" style="86" customWidth="1"/>
    <col min="5635" max="5635" width="5.5703125" style="86" customWidth="1"/>
    <col min="5636" max="5636" width="25.85546875" style="86" customWidth="1"/>
    <col min="5637" max="5637" width="15.5703125" style="86" customWidth="1"/>
    <col min="5638" max="5638" width="17.28515625" style="86" customWidth="1"/>
    <col min="5639" max="5639" width="28.7109375" style="86" customWidth="1"/>
    <col min="5640" max="5640" width="16.140625" style="86" customWidth="1"/>
    <col min="5641" max="5641" width="10.7109375" style="86" customWidth="1"/>
    <col min="5642" max="5642" width="18.85546875" style="86" customWidth="1"/>
    <col min="5643" max="5646" width="5.85546875" style="86" customWidth="1"/>
    <col min="5647" max="5647" width="7.7109375" style="86" customWidth="1"/>
    <col min="5648" max="5648" width="1.5703125" style="86" customWidth="1"/>
    <col min="5649" max="5653" width="7.7109375" style="86" customWidth="1"/>
    <col min="5654" max="5654" width="36.42578125" style="86" customWidth="1"/>
    <col min="5655" max="5655" width="25" style="86" customWidth="1"/>
    <col min="5656" max="5656" width="24.42578125" style="86" customWidth="1"/>
    <col min="5657" max="5888" width="8.140625" style="86"/>
    <col min="5889" max="5889" width="17.85546875" style="86" customWidth="1"/>
    <col min="5890" max="5890" width="18.85546875" style="86" customWidth="1"/>
    <col min="5891" max="5891" width="5.5703125" style="86" customWidth="1"/>
    <col min="5892" max="5892" width="25.85546875" style="86" customWidth="1"/>
    <col min="5893" max="5893" width="15.5703125" style="86" customWidth="1"/>
    <col min="5894" max="5894" width="17.28515625" style="86" customWidth="1"/>
    <col min="5895" max="5895" width="28.7109375" style="86" customWidth="1"/>
    <col min="5896" max="5896" width="16.140625" style="86" customWidth="1"/>
    <col min="5897" max="5897" width="10.7109375" style="86" customWidth="1"/>
    <col min="5898" max="5898" width="18.85546875" style="86" customWidth="1"/>
    <col min="5899" max="5902" width="5.85546875" style="86" customWidth="1"/>
    <col min="5903" max="5903" width="7.7109375" style="86" customWidth="1"/>
    <col min="5904" max="5904" width="1.5703125" style="86" customWidth="1"/>
    <col min="5905" max="5909" width="7.7109375" style="86" customWidth="1"/>
    <col min="5910" max="5910" width="36.42578125" style="86" customWidth="1"/>
    <col min="5911" max="5911" width="25" style="86" customWidth="1"/>
    <col min="5912" max="5912" width="24.42578125" style="86" customWidth="1"/>
    <col min="5913" max="6144" width="8.140625" style="86"/>
    <col min="6145" max="6145" width="17.85546875" style="86" customWidth="1"/>
    <col min="6146" max="6146" width="18.85546875" style="86" customWidth="1"/>
    <col min="6147" max="6147" width="5.5703125" style="86" customWidth="1"/>
    <col min="6148" max="6148" width="25.85546875" style="86" customWidth="1"/>
    <col min="6149" max="6149" width="15.5703125" style="86" customWidth="1"/>
    <col min="6150" max="6150" width="17.28515625" style="86" customWidth="1"/>
    <col min="6151" max="6151" width="28.7109375" style="86" customWidth="1"/>
    <col min="6152" max="6152" width="16.140625" style="86" customWidth="1"/>
    <col min="6153" max="6153" width="10.7109375" style="86" customWidth="1"/>
    <col min="6154" max="6154" width="18.85546875" style="86" customWidth="1"/>
    <col min="6155" max="6158" width="5.85546875" style="86" customWidth="1"/>
    <col min="6159" max="6159" width="7.7109375" style="86" customWidth="1"/>
    <col min="6160" max="6160" width="1.5703125" style="86" customWidth="1"/>
    <col min="6161" max="6165" width="7.7109375" style="86" customWidth="1"/>
    <col min="6166" max="6166" width="36.42578125" style="86" customWidth="1"/>
    <col min="6167" max="6167" width="25" style="86" customWidth="1"/>
    <col min="6168" max="6168" width="24.42578125" style="86" customWidth="1"/>
    <col min="6169" max="6400" width="8.140625" style="86"/>
    <col min="6401" max="6401" width="17.85546875" style="86" customWidth="1"/>
    <col min="6402" max="6402" width="18.85546875" style="86" customWidth="1"/>
    <col min="6403" max="6403" width="5.5703125" style="86" customWidth="1"/>
    <col min="6404" max="6404" width="25.85546875" style="86" customWidth="1"/>
    <col min="6405" max="6405" width="15.5703125" style="86" customWidth="1"/>
    <col min="6406" max="6406" width="17.28515625" style="86" customWidth="1"/>
    <col min="6407" max="6407" width="28.7109375" style="86" customWidth="1"/>
    <col min="6408" max="6408" width="16.140625" style="86" customWidth="1"/>
    <col min="6409" max="6409" width="10.7109375" style="86" customWidth="1"/>
    <col min="6410" max="6410" width="18.85546875" style="86" customWidth="1"/>
    <col min="6411" max="6414" width="5.85546875" style="86" customWidth="1"/>
    <col min="6415" max="6415" width="7.7109375" style="86" customWidth="1"/>
    <col min="6416" max="6416" width="1.5703125" style="86" customWidth="1"/>
    <col min="6417" max="6421" width="7.7109375" style="86" customWidth="1"/>
    <col min="6422" max="6422" width="36.42578125" style="86" customWidth="1"/>
    <col min="6423" max="6423" width="25" style="86" customWidth="1"/>
    <col min="6424" max="6424" width="24.42578125" style="86" customWidth="1"/>
    <col min="6425" max="6656" width="8.140625" style="86"/>
    <col min="6657" max="6657" width="17.85546875" style="86" customWidth="1"/>
    <col min="6658" max="6658" width="18.85546875" style="86" customWidth="1"/>
    <col min="6659" max="6659" width="5.5703125" style="86" customWidth="1"/>
    <col min="6660" max="6660" width="25.85546875" style="86" customWidth="1"/>
    <col min="6661" max="6661" width="15.5703125" style="86" customWidth="1"/>
    <col min="6662" max="6662" width="17.28515625" style="86" customWidth="1"/>
    <col min="6663" max="6663" width="28.7109375" style="86" customWidth="1"/>
    <col min="6664" max="6664" width="16.140625" style="86" customWidth="1"/>
    <col min="6665" max="6665" width="10.7109375" style="86" customWidth="1"/>
    <col min="6666" max="6666" width="18.85546875" style="86" customWidth="1"/>
    <col min="6667" max="6670" width="5.85546875" style="86" customWidth="1"/>
    <col min="6671" max="6671" width="7.7109375" style="86" customWidth="1"/>
    <col min="6672" max="6672" width="1.5703125" style="86" customWidth="1"/>
    <col min="6673" max="6677" width="7.7109375" style="86" customWidth="1"/>
    <col min="6678" max="6678" width="36.42578125" style="86" customWidth="1"/>
    <col min="6679" max="6679" width="25" style="86" customWidth="1"/>
    <col min="6680" max="6680" width="24.42578125" style="86" customWidth="1"/>
    <col min="6681" max="6912" width="8.140625" style="86"/>
    <col min="6913" max="6913" width="17.85546875" style="86" customWidth="1"/>
    <col min="6914" max="6914" width="18.85546875" style="86" customWidth="1"/>
    <col min="6915" max="6915" width="5.5703125" style="86" customWidth="1"/>
    <col min="6916" max="6916" width="25.85546875" style="86" customWidth="1"/>
    <col min="6917" max="6917" width="15.5703125" style="86" customWidth="1"/>
    <col min="6918" max="6918" width="17.28515625" style="86" customWidth="1"/>
    <col min="6919" max="6919" width="28.7109375" style="86" customWidth="1"/>
    <col min="6920" max="6920" width="16.140625" style="86" customWidth="1"/>
    <col min="6921" max="6921" width="10.7109375" style="86" customWidth="1"/>
    <col min="6922" max="6922" width="18.85546875" style="86" customWidth="1"/>
    <col min="6923" max="6926" width="5.85546875" style="86" customWidth="1"/>
    <col min="6927" max="6927" width="7.7109375" style="86" customWidth="1"/>
    <col min="6928" max="6928" width="1.5703125" style="86" customWidth="1"/>
    <col min="6929" max="6933" width="7.7109375" style="86" customWidth="1"/>
    <col min="6934" max="6934" width="36.42578125" style="86" customWidth="1"/>
    <col min="6935" max="6935" width="25" style="86" customWidth="1"/>
    <col min="6936" max="6936" width="24.42578125" style="86" customWidth="1"/>
    <col min="6937" max="7168" width="8.140625" style="86"/>
    <col min="7169" max="7169" width="17.85546875" style="86" customWidth="1"/>
    <col min="7170" max="7170" width="18.85546875" style="86" customWidth="1"/>
    <col min="7171" max="7171" width="5.5703125" style="86" customWidth="1"/>
    <col min="7172" max="7172" width="25.85546875" style="86" customWidth="1"/>
    <col min="7173" max="7173" width="15.5703125" style="86" customWidth="1"/>
    <col min="7174" max="7174" width="17.28515625" style="86" customWidth="1"/>
    <col min="7175" max="7175" width="28.7109375" style="86" customWidth="1"/>
    <col min="7176" max="7176" width="16.140625" style="86" customWidth="1"/>
    <col min="7177" max="7177" width="10.7109375" style="86" customWidth="1"/>
    <col min="7178" max="7178" width="18.85546875" style="86" customWidth="1"/>
    <col min="7179" max="7182" width="5.85546875" style="86" customWidth="1"/>
    <col min="7183" max="7183" width="7.7109375" style="86" customWidth="1"/>
    <col min="7184" max="7184" width="1.5703125" style="86" customWidth="1"/>
    <col min="7185" max="7189" width="7.7109375" style="86" customWidth="1"/>
    <col min="7190" max="7190" width="36.42578125" style="86" customWidth="1"/>
    <col min="7191" max="7191" width="25" style="86" customWidth="1"/>
    <col min="7192" max="7192" width="24.42578125" style="86" customWidth="1"/>
    <col min="7193" max="7424" width="8.140625" style="86"/>
    <col min="7425" max="7425" width="17.85546875" style="86" customWidth="1"/>
    <col min="7426" max="7426" width="18.85546875" style="86" customWidth="1"/>
    <col min="7427" max="7427" width="5.5703125" style="86" customWidth="1"/>
    <col min="7428" max="7428" width="25.85546875" style="86" customWidth="1"/>
    <col min="7429" max="7429" width="15.5703125" style="86" customWidth="1"/>
    <col min="7430" max="7430" width="17.28515625" style="86" customWidth="1"/>
    <col min="7431" max="7431" width="28.7109375" style="86" customWidth="1"/>
    <col min="7432" max="7432" width="16.140625" style="86" customWidth="1"/>
    <col min="7433" max="7433" width="10.7109375" style="86" customWidth="1"/>
    <col min="7434" max="7434" width="18.85546875" style="86" customWidth="1"/>
    <col min="7435" max="7438" width="5.85546875" style="86" customWidth="1"/>
    <col min="7439" max="7439" width="7.7109375" style="86" customWidth="1"/>
    <col min="7440" max="7440" width="1.5703125" style="86" customWidth="1"/>
    <col min="7441" max="7445" width="7.7109375" style="86" customWidth="1"/>
    <col min="7446" max="7446" width="36.42578125" style="86" customWidth="1"/>
    <col min="7447" max="7447" width="25" style="86" customWidth="1"/>
    <col min="7448" max="7448" width="24.42578125" style="86" customWidth="1"/>
    <col min="7449" max="7680" width="8.140625" style="86"/>
    <col min="7681" max="7681" width="17.85546875" style="86" customWidth="1"/>
    <col min="7682" max="7682" width="18.85546875" style="86" customWidth="1"/>
    <col min="7683" max="7683" width="5.5703125" style="86" customWidth="1"/>
    <col min="7684" max="7684" width="25.85546875" style="86" customWidth="1"/>
    <col min="7685" max="7685" width="15.5703125" style="86" customWidth="1"/>
    <col min="7686" max="7686" width="17.28515625" style="86" customWidth="1"/>
    <col min="7687" max="7687" width="28.7109375" style="86" customWidth="1"/>
    <col min="7688" max="7688" width="16.140625" style="86" customWidth="1"/>
    <col min="7689" max="7689" width="10.7109375" style="86" customWidth="1"/>
    <col min="7690" max="7690" width="18.85546875" style="86" customWidth="1"/>
    <col min="7691" max="7694" width="5.85546875" style="86" customWidth="1"/>
    <col min="7695" max="7695" width="7.7109375" style="86" customWidth="1"/>
    <col min="7696" max="7696" width="1.5703125" style="86" customWidth="1"/>
    <col min="7697" max="7701" width="7.7109375" style="86" customWidth="1"/>
    <col min="7702" max="7702" width="36.42578125" style="86" customWidth="1"/>
    <col min="7703" max="7703" width="25" style="86" customWidth="1"/>
    <col min="7704" max="7704" width="24.42578125" style="86" customWidth="1"/>
    <col min="7705" max="7936" width="8.140625" style="86"/>
    <col min="7937" max="7937" width="17.85546875" style="86" customWidth="1"/>
    <col min="7938" max="7938" width="18.85546875" style="86" customWidth="1"/>
    <col min="7939" max="7939" width="5.5703125" style="86" customWidth="1"/>
    <col min="7940" max="7940" width="25.85546875" style="86" customWidth="1"/>
    <col min="7941" max="7941" width="15.5703125" style="86" customWidth="1"/>
    <col min="7942" max="7942" width="17.28515625" style="86" customWidth="1"/>
    <col min="7943" max="7943" width="28.7109375" style="86" customWidth="1"/>
    <col min="7944" max="7944" width="16.140625" style="86" customWidth="1"/>
    <col min="7945" max="7945" width="10.7109375" style="86" customWidth="1"/>
    <col min="7946" max="7946" width="18.85546875" style="86" customWidth="1"/>
    <col min="7947" max="7950" width="5.85546875" style="86" customWidth="1"/>
    <col min="7951" max="7951" width="7.7109375" style="86" customWidth="1"/>
    <col min="7952" max="7952" width="1.5703125" style="86" customWidth="1"/>
    <col min="7953" max="7957" width="7.7109375" style="86" customWidth="1"/>
    <col min="7958" max="7958" width="36.42578125" style="86" customWidth="1"/>
    <col min="7959" max="7959" width="25" style="86" customWidth="1"/>
    <col min="7960" max="7960" width="24.42578125" style="86" customWidth="1"/>
    <col min="7961" max="8192" width="8.140625" style="86"/>
    <col min="8193" max="8193" width="17.85546875" style="86" customWidth="1"/>
    <col min="8194" max="8194" width="18.85546875" style="86" customWidth="1"/>
    <col min="8195" max="8195" width="5.5703125" style="86" customWidth="1"/>
    <col min="8196" max="8196" width="25.85546875" style="86" customWidth="1"/>
    <col min="8197" max="8197" width="15.5703125" style="86" customWidth="1"/>
    <col min="8198" max="8198" width="17.28515625" style="86" customWidth="1"/>
    <col min="8199" max="8199" width="28.7109375" style="86" customWidth="1"/>
    <col min="8200" max="8200" width="16.140625" style="86" customWidth="1"/>
    <col min="8201" max="8201" width="10.7109375" style="86" customWidth="1"/>
    <col min="8202" max="8202" width="18.85546875" style="86" customWidth="1"/>
    <col min="8203" max="8206" width="5.85546875" style="86" customWidth="1"/>
    <col min="8207" max="8207" width="7.7109375" style="86" customWidth="1"/>
    <col min="8208" max="8208" width="1.5703125" style="86" customWidth="1"/>
    <col min="8209" max="8213" width="7.7109375" style="86" customWidth="1"/>
    <col min="8214" max="8214" width="36.42578125" style="86" customWidth="1"/>
    <col min="8215" max="8215" width="25" style="86" customWidth="1"/>
    <col min="8216" max="8216" width="24.42578125" style="86" customWidth="1"/>
    <col min="8217" max="8448" width="8.140625" style="86"/>
    <col min="8449" max="8449" width="17.85546875" style="86" customWidth="1"/>
    <col min="8450" max="8450" width="18.85546875" style="86" customWidth="1"/>
    <col min="8451" max="8451" width="5.5703125" style="86" customWidth="1"/>
    <col min="8452" max="8452" width="25.85546875" style="86" customWidth="1"/>
    <col min="8453" max="8453" width="15.5703125" style="86" customWidth="1"/>
    <col min="8454" max="8454" width="17.28515625" style="86" customWidth="1"/>
    <col min="8455" max="8455" width="28.7109375" style="86" customWidth="1"/>
    <col min="8456" max="8456" width="16.140625" style="86" customWidth="1"/>
    <col min="8457" max="8457" width="10.7109375" style="86" customWidth="1"/>
    <col min="8458" max="8458" width="18.85546875" style="86" customWidth="1"/>
    <col min="8459" max="8462" width="5.85546875" style="86" customWidth="1"/>
    <col min="8463" max="8463" width="7.7109375" style="86" customWidth="1"/>
    <col min="8464" max="8464" width="1.5703125" style="86" customWidth="1"/>
    <col min="8465" max="8469" width="7.7109375" style="86" customWidth="1"/>
    <col min="8470" max="8470" width="36.42578125" style="86" customWidth="1"/>
    <col min="8471" max="8471" width="25" style="86" customWidth="1"/>
    <col min="8472" max="8472" width="24.42578125" style="86" customWidth="1"/>
    <col min="8473" max="8704" width="8.140625" style="86"/>
    <col min="8705" max="8705" width="17.85546875" style="86" customWidth="1"/>
    <col min="8706" max="8706" width="18.85546875" style="86" customWidth="1"/>
    <col min="8707" max="8707" width="5.5703125" style="86" customWidth="1"/>
    <col min="8708" max="8708" width="25.85546875" style="86" customWidth="1"/>
    <col min="8709" max="8709" width="15.5703125" style="86" customWidth="1"/>
    <col min="8710" max="8710" width="17.28515625" style="86" customWidth="1"/>
    <col min="8711" max="8711" width="28.7109375" style="86" customWidth="1"/>
    <col min="8712" max="8712" width="16.140625" style="86" customWidth="1"/>
    <col min="8713" max="8713" width="10.7109375" style="86" customWidth="1"/>
    <col min="8714" max="8714" width="18.85546875" style="86" customWidth="1"/>
    <col min="8715" max="8718" width="5.85546875" style="86" customWidth="1"/>
    <col min="8719" max="8719" width="7.7109375" style="86" customWidth="1"/>
    <col min="8720" max="8720" width="1.5703125" style="86" customWidth="1"/>
    <col min="8721" max="8725" width="7.7109375" style="86" customWidth="1"/>
    <col min="8726" max="8726" width="36.42578125" style="86" customWidth="1"/>
    <col min="8727" max="8727" width="25" style="86" customWidth="1"/>
    <col min="8728" max="8728" width="24.42578125" style="86" customWidth="1"/>
    <col min="8729" max="8960" width="8.140625" style="86"/>
    <col min="8961" max="8961" width="17.85546875" style="86" customWidth="1"/>
    <col min="8962" max="8962" width="18.85546875" style="86" customWidth="1"/>
    <col min="8963" max="8963" width="5.5703125" style="86" customWidth="1"/>
    <col min="8964" max="8964" width="25.85546875" style="86" customWidth="1"/>
    <col min="8965" max="8965" width="15.5703125" style="86" customWidth="1"/>
    <col min="8966" max="8966" width="17.28515625" style="86" customWidth="1"/>
    <col min="8967" max="8967" width="28.7109375" style="86" customWidth="1"/>
    <col min="8968" max="8968" width="16.140625" style="86" customWidth="1"/>
    <col min="8969" max="8969" width="10.7109375" style="86" customWidth="1"/>
    <col min="8970" max="8970" width="18.85546875" style="86" customWidth="1"/>
    <col min="8971" max="8974" width="5.85546875" style="86" customWidth="1"/>
    <col min="8975" max="8975" width="7.7109375" style="86" customWidth="1"/>
    <col min="8976" max="8976" width="1.5703125" style="86" customWidth="1"/>
    <col min="8977" max="8981" width="7.7109375" style="86" customWidth="1"/>
    <col min="8982" max="8982" width="36.42578125" style="86" customWidth="1"/>
    <col min="8983" max="8983" width="25" style="86" customWidth="1"/>
    <col min="8984" max="8984" width="24.42578125" style="86" customWidth="1"/>
    <col min="8985" max="9216" width="8.140625" style="86"/>
    <col min="9217" max="9217" width="17.85546875" style="86" customWidth="1"/>
    <col min="9218" max="9218" width="18.85546875" style="86" customWidth="1"/>
    <col min="9219" max="9219" width="5.5703125" style="86" customWidth="1"/>
    <col min="9220" max="9220" width="25.85546875" style="86" customWidth="1"/>
    <col min="9221" max="9221" width="15.5703125" style="86" customWidth="1"/>
    <col min="9222" max="9222" width="17.28515625" style="86" customWidth="1"/>
    <col min="9223" max="9223" width="28.7109375" style="86" customWidth="1"/>
    <col min="9224" max="9224" width="16.140625" style="86" customWidth="1"/>
    <col min="9225" max="9225" width="10.7109375" style="86" customWidth="1"/>
    <col min="9226" max="9226" width="18.85546875" style="86" customWidth="1"/>
    <col min="9227" max="9230" width="5.85546875" style="86" customWidth="1"/>
    <col min="9231" max="9231" width="7.7109375" style="86" customWidth="1"/>
    <col min="9232" max="9232" width="1.5703125" style="86" customWidth="1"/>
    <col min="9233" max="9237" width="7.7109375" style="86" customWidth="1"/>
    <col min="9238" max="9238" width="36.42578125" style="86" customWidth="1"/>
    <col min="9239" max="9239" width="25" style="86" customWidth="1"/>
    <col min="9240" max="9240" width="24.42578125" style="86" customWidth="1"/>
    <col min="9241" max="9472" width="8.140625" style="86"/>
    <col min="9473" max="9473" width="17.85546875" style="86" customWidth="1"/>
    <col min="9474" max="9474" width="18.85546875" style="86" customWidth="1"/>
    <col min="9475" max="9475" width="5.5703125" style="86" customWidth="1"/>
    <col min="9476" max="9476" width="25.85546875" style="86" customWidth="1"/>
    <col min="9477" max="9477" width="15.5703125" style="86" customWidth="1"/>
    <col min="9478" max="9478" width="17.28515625" style="86" customWidth="1"/>
    <col min="9479" max="9479" width="28.7109375" style="86" customWidth="1"/>
    <col min="9480" max="9480" width="16.140625" style="86" customWidth="1"/>
    <col min="9481" max="9481" width="10.7109375" style="86" customWidth="1"/>
    <col min="9482" max="9482" width="18.85546875" style="86" customWidth="1"/>
    <col min="9483" max="9486" width="5.85546875" style="86" customWidth="1"/>
    <col min="9487" max="9487" width="7.7109375" style="86" customWidth="1"/>
    <col min="9488" max="9488" width="1.5703125" style="86" customWidth="1"/>
    <col min="9489" max="9493" width="7.7109375" style="86" customWidth="1"/>
    <col min="9494" max="9494" width="36.42578125" style="86" customWidth="1"/>
    <col min="9495" max="9495" width="25" style="86" customWidth="1"/>
    <col min="9496" max="9496" width="24.42578125" style="86" customWidth="1"/>
    <col min="9497" max="9728" width="8.140625" style="86"/>
    <col min="9729" max="9729" width="17.85546875" style="86" customWidth="1"/>
    <col min="9730" max="9730" width="18.85546875" style="86" customWidth="1"/>
    <col min="9731" max="9731" width="5.5703125" style="86" customWidth="1"/>
    <col min="9732" max="9732" width="25.85546875" style="86" customWidth="1"/>
    <col min="9733" max="9733" width="15.5703125" style="86" customWidth="1"/>
    <col min="9734" max="9734" width="17.28515625" style="86" customWidth="1"/>
    <col min="9735" max="9735" width="28.7109375" style="86" customWidth="1"/>
    <col min="9736" max="9736" width="16.140625" style="86" customWidth="1"/>
    <col min="9737" max="9737" width="10.7109375" style="86" customWidth="1"/>
    <col min="9738" max="9738" width="18.85546875" style="86" customWidth="1"/>
    <col min="9739" max="9742" width="5.85546875" style="86" customWidth="1"/>
    <col min="9743" max="9743" width="7.7109375" style="86" customWidth="1"/>
    <col min="9744" max="9744" width="1.5703125" style="86" customWidth="1"/>
    <col min="9745" max="9749" width="7.7109375" style="86" customWidth="1"/>
    <col min="9750" max="9750" width="36.42578125" style="86" customWidth="1"/>
    <col min="9751" max="9751" width="25" style="86" customWidth="1"/>
    <col min="9752" max="9752" width="24.42578125" style="86" customWidth="1"/>
    <col min="9753" max="9984" width="8.140625" style="86"/>
    <col min="9985" max="9985" width="17.85546875" style="86" customWidth="1"/>
    <col min="9986" max="9986" width="18.85546875" style="86" customWidth="1"/>
    <col min="9987" max="9987" width="5.5703125" style="86" customWidth="1"/>
    <col min="9988" max="9988" width="25.85546875" style="86" customWidth="1"/>
    <col min="9989" max="9989" width="15.5703125" style="86" customWidth="1"/>
    <col min="9990" max="9990" width="17.28515625" style="86" customWidth="1"/>
    <col min="9991" max="9991" width="28.7109375" style="86" customWidth="1"/>
    <col min="9992" max="9992" width="16.140625" style="86" customWidth="1"/>
    <col min="9993" max="9993" width="10.7109375" style="86" customWidth="1"/>
    <col min="9994" max="9994" width="18.85546875" style="86" customWidth="1"/>
    <col min="9995" max="9998" width="5.85546875" style="86" customWidth="1"/>
    <col min="9999" max="9999" width="7.7109375" style="86" customWidth="1"/>
    <col min="10000" max="10000" width="1.5703125" style="86" customWidth="1"/>
    <col min="10001" max="10005" width="7.7109375" style="86" customWidth="1"/>
    <col min="10006" max="10006" width="36.42578125" style="86" customWidth="1"/>
    <col min="10007" max="10007" width="25" style="86" customWidth="1"/>
    <col min="10008" max="10008" width="24.42578125" style="86" customWidth="1"/>
    <col min="10009" max="10240" width="8.140625" style="86"/>
    <col min="10241" max="10241" width="17.85546875" style="86" customWidth="1"/>
    <col min="10242" max="10242" width="18.85546875" style="86" customWidth="1"/>
    <col min="10243" max="10243" width="5.5703125" style="86" customWidth="1"/>
    <col min="10244" max="10244" width="25.85546875" style="86" customWidth="1"/>
    <col min="10245" max="10245" width="15.5703125" style="86" customWidth="1"/>
    <col min="10246" max="10246" width="17.28515625" style="86" customWidth="1"/>
    <col min="10247" max="10247" width="28.7109375" style="86" customWidth="1"/>
    <col min="10248" max="10248" width="16.140625" style="86" customWidth="1"/>
    <col min="10249" max="10249" width="10.7109375" style="86" customWidth="1"/>
    <col min="10250" max="10250" width="18.85546875" style="86" customWidth="1"/>
    <col min="10251" max="10254" width="5.85546875" style="86" customWidth="1"/>
    <col min="10255" max="10255" width="7.7109375" style="86" customWidth="1"/>
    <col min="10256" max="10256" width="1.5703125" style="86" customWidth="1"/>
    <col min="10257" max="10261" width="7.7109375" style="86" customWidth="1"/>
    <col min="10262" max="10262" width="36.42578125" style="86" customWidth="1"/>
    <col min="10263" max="10263" width="25" style="86" customWidth="1"/>
    <col min="10264" max="10264" width="24.42578125" style="86" customWidth="1"/>
    <col min="10265" max="10496" width="8.140625" style="86"/>
    <col min="10497" max="10497" width="17.85546875" style="86" customWidth="1"/>
    <col min="10498" max="10498" width="18.85546875" style="86" customWidth="1"/>
    <col min="10499" max="10499" width="5.5703125" style="86" customWidth="1"/>
    <col min="10500" max="10500" width="25.85546875" style="86" customWidth="1"/>
    <col min="10501" max="10501" width="15.5703125" style="86" customWidth="1"/>
    <col min="10502" max="10502" width="17.28515625" style="86" customWidth="1"/>
    <col min="10503" max="10503" width="28.7109375" style="86" customWidth="1"/>
    <col min="10504" max="10504" width="16.140625" style="86" customWidth="1"/>
    <col min="10505" max="10505" width="10.7109375" style="86" customWidth="1"/>
    <col min="10506" max="10506" width="18.85546875" style="86" customWidth="1"/>
    <col min="10507" max="10510" width="5.85546875" style="86" customWidth="1"/>
    <col min="10511" max="10511" width="7.7109375" style="86" customWidth="1"/>
    <col min="10512" max="10512" width="1.5703125" style="86" customWidth="1"/>
    <col min="10513" max="10517" width="7.7109375" style="86" customWidth="1"/>
    <col min="10518" max="10518" width="36.42578125" style="86" customWidth="1"/>
    <col min="10519" max="10519" width="25" style="86" customWidth="1"/>
    <col min="10520" max="10520" width="24.42578125" style="86" customWidth="1"/>
    <col min="10521" max="10752" width="8.140625" style="86"/>
    <col min="10753" max="10753" width="17.85546875" style="86" customWidth="1"/>
    <col min="10754" max="10754" width="18.85546875" style="86" customWidth="1"/>
    <col min="10755" max="10755" width="5.5703125" style="86" customWidth="1"/>
    <col min="10756" max="10756" width="25.85546875" style="86" customWidth="1"/>
    <col min="10757" max="10757" width="15.5703125" style="86" customWidth="1"/>
    <col min="10758" max="10758" width="17.28515625" style="86" customWidth="1"/>
    <col min="10759" max="10759" width="28.7109375" style="86" customWidth="1"/>
    <col min="10760" max="10760" width="16.140625" style="86" customWidth="1"/>
    <col min="10761" max="10761" width="10.7109375" style="86" customWidth="1"/>
    <col min="10762" max="10762" width="18.85546875" style="86" customWidth="1"/>
    <col min="10763" max="10766" width="5.85546875" style="86" customWidth="1"/>
    <col min="10767" max="10767" width="7.7109375" style="86" customWidth="1"/>
    <col min="10768" max="10768" width="1.5703125" style="86" customWidth="1"/>
    <col min="10769" max="10773" width="7.7109375" style="86" customWidth="1"/>
    <col min="10774" max="10774" width="36.42578125" style="86" customWidth="1"/>
    <col min="10775" max="10775" width="25" style="86" customWidth="1"/>
    <col min="10776" max="10776" width="24.42578125" style="86" customWidth="1"/>
    <col min="10777" max="11008" width="8.140625" style="86"/>
    <col min="11009" max="11009" width="17.85546875" style="86" customWidth="1"/>
    <col min="11010" max="11010" width="18.85546875" style="86" customWidth="1"/>
    <col min="11011" max="11011" width="5.5703125" style="86" customWidth="1"/>
    <col min="11012" max="11012" width="25.85546875" style="86" customWidth="1"/>
    <col min="11013" max="11013" width="15.5703125" style="86" customWidth="1"/>
    <col min="11014" max="11014" width="17.28515625" style="86" customWidth="1"/>
    <col min="11015" max="11015" width="28.7109375" style="86" customWidth="1"/>
    <col min="11016" max="11016" width="16.140625" style="86" customWidth="1"/>
    <col min="11017" max="11017" width="10.7109375" style="86" customWidth="1"/>
    <col min="11018" max="11018" width="18.85546875" style="86" customWidth="1"/>
    <col min="11019" max="11022" width="5.85546875" style="86" customWidth="1"/>
    <col min="11023" max="11023" width="7.7109375" style="86" customWidth="1"/>
    <col min="11024" max="11024" width="1.5703125" style="86" customWidth="1"/>
    <col min="11025" max="11029" width="7.7109375" style="86" customWidth="1"/>
    <col min="11030" max="11030" width="36.42578125" style="86" customWidth="1"/>
    <col min="11031" max="11031" width="25" style="86" customWidth="1"/>
    <col min="11032" max="11032" width="24.42578125" style="86" customWidth="1"/>
    <col min="11033" max="11264" width="8.140625" style="86"/>
    <col min="11265" max="11265" width="17.85546875" style="86" customWidth="1"/>
    <col min="11266" max="11266" width="18.85546875" style="86" customWidth="1"/>
    <col min="11267" max="11267" width="5.5703125" style="86" customWidth="1"/>
    <col min="11268" max="11268" width="25.85546875" style="86" customWidth="1"/>
    <col min="11269" max="11269" width="15.5703125" style="86" customWidth="1"/>
    <col min="11270" max="11270" width="17.28515625" style="86" customWidth="1"/>
    <col min="11271" max="11271" width="28.7109375" style="86" customWidth="1"/>
    <col min="11272" max="11272" width="16.140625" style="86" customWidth="1"/>
    <col min="11273" max="11273" width="10.7109375" style="86" customWidth="1"/>
    <col min="11274" max="11274" width="18.85546875" style="86" customWidth="1"/>
    <col min="11275" max="11278" width="5.85546875" style="86" customWidth="1"/>
    <col min="11279" max="11279" width="7.7109375" style="86" customWidth="1"/>
    <col min="11280" max="11280" width="1.5703125" style="86" customWidth="1"/>
    <col min="11281" max="11285" width="7.7109375" style="86" customWidth="1"/>
    <col min="11286" max="11286" width="36.42578125" style="86" customWidth="1"/>
    <col min="11287" max="11287" width="25" style="86" customWidth="1"/>
    <col min="11288" max="11288" width="24.42578125" style="86" customWidth="1"/>
    <col min="11289" max="11520" width="8.140625" style="86"/>
    <col min="11521" max="11521" width="17.85546875" style="86" customWidth="1"/>
    <col min="11522" max="11522" width="18.85546875" style="86" customWidth="1"/>
    <col min="11523" max="11523" width="5.5703125" style="86" customWidth="1"/>
    <col min="11524" max="11524" width="25.85546875" style="86" customWidth="1"/>
    <col min="11525" max="11525" width="15.5703125" style="86" customWidth="1"/>
    <col min="11526" max="11526" width="17.28515625" style="86" customWidth="1"/>
    <col min="11527" max="11527" width="28.7109375" style="86" customWidth="1"/>
    <col min="11528" max="11528" width="16.140625" style="86" customWidth="1"/>
    <col min="11529" max="11529" width="10.7109375" style="86" customWidth="1"/>
    <col min="11530" max="11530" width="18.85546875" style="86" customWidth="1"/>
    <col min="11531" max="11534" width="5.85546875" style="86" customWidth="1"/>
    <col min="11535" max="11535" width="7.7109375" style="86" customWidth="1"/>
    <col min="11536" max="11536" width="1.5703125" style="86" customWidth="1"/>
    <col min="11537" max="11541" width="7.7109375" style="86" customWidth="1"/>
    <col min="11542" max="11542" width="36.42578125" style="86" customWidth="1"/>
    <col min="11543" max="11543" width="25" style="86" customWidth="1"/>
    <col min="11544" max="11544" width="24.42578125" style="86" customWidth="1"/>
    <col min="11545" max="11776" width="8.140625" style="86"/>
    <col min="11777" max="11777" width="17.85546875" style="86" customWidth="1"/>
    <col min="11778" max="11778" width="18.85546875" style="86" customWidth="1"/>
    <col min="11779" max="11779" width="5.5703125" style="86" customWidth="1"/>
    <col min="11780" max="11780" width="25.85546875" style="86" customWidth="1"/>
    <col min="11781" max="11781" width="15.5703125" style="86" customWidth="1"/>
    <col min="11782" max="11782" width="17.28515625" style="86" customWidth="1"/>
    <col min="11783" max="11783" width="28.7109375" style="86" customWidth="1"/>
    <col min="11784" max="11784" width="16.140625" style="86" customWidth="1"/>
    <col min="11785" max="11785" width="10.7109375" style="86" customWidth="1"/>
    <col min="11786" max="11786" width="18.85546875" style="86" customWidth="1"/>
    <col min="11787" max="11790" width="5.85546875" style="86" customWidth="1"/>
    <col min="11791" max="11791" width="7.7109375" style="86" customWidth="1"/>
    <col min="11792" max="11792" width="1.5703125" style="86" customWidth="1"/>
    <col min="11793" max="11797" width="7.7109375" style="86" customWidth="1"/>
    <col min="11798" max="11798" width="36.42578125" style="86" customWidth="1"/>
    <col min="11799" max="11799" width="25" style="86" customWidth="1"/>
    <col min="11800" max="11800" width="24.42578125" style="86" customWidth="1"/>
    <col min="11801" max="12032" width="8.140625" style="86"/>
    <col min="12033" max="12033" width="17.85546875" style="86" customWidth="1"/>
    <col min="12034" max="12034" width="18.85546875" style="86" customWidth="1"/>
    <col min="12035" max="12035" width="5.5703125" style="86" customWidth="1"/>
    <col min="12036" max="12036" width="25.85546875" style="86" customWidth="1"/>
    <col min="12037" max="12037" width="15.5703125" style="86" customWidth="1"/>
    <col min="12038" max="12038" width="17.28515625" style="86" customWidth="1"/>
    <col min="12039" max="12039" width="28.7109375" style="86" customWidth="1"/>
    <col min="12040" max="12040" width="16.140625" style="86" customWidth="1"/>
    <col min="12041" max="12041" width="10.7109375" style="86" customWidth="1"/>
    <col min="12042" max="12042" width="18.85546875" style="86" customWidth="1"/>
    <col min="12043" max="12046" width="5.85546875" style="86" customWidth="1"/>
    <col min="12047" max="12047" width="7.7109375" style="86" customWidth="1"/>
    <col min="12048" max="12048" width="1.5703125" style="86" customWidth="1"/>
    <col min="12049" max="12053" width="7.7109375" style="86" customWidth="1"/>
    <col min="12054" max="12054" width="36.42578125" style="86" customWidth="1"/>
    <col min="12055" max="12055" width="25" style="86" customWidth="1"/>
    <col min="12056" max="12056" width="24.42578125" style="86" customWidth="1"/>
    <col min="12057" max="12288" width="8.140625" style="86"/>
    <col min="12289" max="12289" width="17.85546875" style="86" customWidth="1"/>
    <col min="12290" max="12290" width="18.85546875" style="86" customWidth="1"/>
    <col min="12291" max="12291" width="5.5703125" style="86" customWidth="1"/>
    <col min="12292" max="12292" width="25.85546875" style="86" customWidth="1"/>
    <col min="12293" max="12293" width="15.5703125" style="86" customWidth="1"/>
    <col min="12294" max="12294" width="17.28515625" style="86" customWidth="1"/>
    <col min="12295" max="12295" width="28.7109375" style="86" customWidth="1"/>
    <col min="12296" max="12296" width="16.140625" style="86" customWidth="1"/>
    <col min="12297" max="12297" width="10.7109375" style="86" customWidth="1"/>
    <col min="12298" max="12298" width="18.85546875" style="86" customWidth="1"/>
    <col min="12299" max="12302" width="5.85546875" style="86" customWidth="1"/>
    <col min="12303" max="12303" width="7.7109375" style="86" customWidth="1"/>
    <col min="12304" max="12304" width="1.5703125" style="86" customWidth="1"/>
    <col min="12305" max="12309" width="7.7109375" style="86" customWidth="1"/>
    <col min="12310" max="12310" width="36.42578125" style="86" customWidth="1"/>
    <col min="12311" max="12311" width="25" style="86" customWidth="1"/>
    <col min="12312" max="12312" width="24.42578125" style="86" customWidth="1"/>
    <col min="12313" max="12544" width="8.140625" style="86"/>
    <col min="12545" max="12545" width="17.85546875" style="86" customWidth="1"/>
    <col min="12546" max="12546" width="18.85546875" style="86" customWidth="1"/>
    <col min="12547" max="12547" width="5.5703125" style="86" customWidth="1"/>
    <col min="12548" max="12548" width="25.85546875" style="86" customWidth="1"/>
    <col min="12549" max="12549" width="15.5703125" style="86" customWidth="1"/>
    <col min="12550" max="12550" width="17.28515625" style="86" customWidth="1"/>
    <col min="12551" max="12551" width="28.7109375" style="86" customWidth="1"/>
    <col min="12552" max="12552" width="16.140625" style="86" customWidth="1"/>
    <col min="12553" max="12553" width="10.7109375" style="86" customWidth="1"/>
    <col min="12554" max="12554" width="18.85546875" style="86" customWidth="1"/>
    <col min="12555" max="12558" width="5.85546875" style="86" customWidth="1"/>
    <col min="12559" max="12559" width="7.7109375" style="86" customWidth="1"/>
    <col min="12560" max="12560" width="1.5703125" style="86" customWidth="1"/>
    <col min="12561" max="12565" width="7.7109375" style="86" customWidth="1"/>
    <col min="12566" max="12566" width="36.42578125" style="86" customWidth="1"/>
    <col min="12567" max="12567" width="25" style="86" customWidth="1"/>
    <col min="12568" max="12568" width="24.42578125" style="86" customWidth="1"/>
    <col min="12569" max="12800" width="8.140625" style="86"/>
    <col min="12801" max="12801" width="17.85546875" style="86" customWidth="1"/>
    <col min="12802" max="12802" width="18.85546875" style="86" customWidth="1"/>
    <col min="12803" max="12803" width="5.5703125" style="86" customWidth="1"/>
    <col min="12804" max="12804" width="25.85546875" style="86" customWidth="1"/>
    <col min="12805" max="12805" width="15.5703125" style="86" customWidth="1"/>
    <col min="12806" max="12806" width="17.28515625" style="86" customWidth="1"/>
    <col min="12807" max="12807" width="28.7109375" style="86" customWidth="1"/>
    <col min="12808" max="12808" width="16.140625" style="86" customWidth="1"/>
    <col min="12809" max="12809" width="10.7109375" style="86" customWidth="1"/>
    <col min="12810" max="12810" width="18.85546875" style="86" customWidth="1"/>
    <col min="12811" max="12814" width="5.85546875" style="86" customWidth="1"/>
    <col min="12815" max="12815" width="7.7109375" style="86" customWidth="1"/>
    <col min="12816" max="12816" width="1.5703125" style="86" customWidth="1"/>
    <col min="12817" max="12821" width="7.7109375" style="86" customWidth="1"/>
    <col min="12822" max="12822" width="36.42578125" style="86" customWidth="1"/>
    <col min="12823" max="12823" width="25" style="86" customWidth="1"/>
    <col min="12824" max="12824" width="24.42578125" style="86" customWidth="1"/>
    <col min="12825" max="13056" width="8.140625" style="86"/>
    <col min="13057" max="13057" width="17.85546875" style="86" customWidth="1"/>
    <col min="13058" max="13058" width="18.85546875" style="86" customWidth="1"/>
    <col min="13059" max="13059" width="5.5703125" style="86" customWidth="1"/>
    <col min="13060" max="13060" width="25.85546875" style="86" customWidth="1"/>
    <col min="13061" max="13061" width="15.5703125" style="86" customWidth="1"/>
    <col min="13062" max="13062" width="17.28515625" style="86" customWidth="1"/>
    <col min="13063" max="13063" width="28.7109375" style="86" customWidth="1"/>
    <col min="13064" max="13064" width="16.140625" style="86" customWidth="1"/>
    <col min="13065" max="13065" width="10.7109375" style="86" customWidth="1"/>
    <col min="13066" max="13066" width="18.85546875" style="86" customWidth="1"/>
    <col min="13067" max="13070" width="5.85546875" style="86" customWidth="1"/>
    <col min="13071" max="13071" width="7.7109375" style="86" customWidth="1"/>
    <col min="13072" max="13072" width="1.5703125" style="86" customWidth="1"/>
    <col min="13073" max="13077" width="7.7109375" style="86" customWidth="1"/>
    <col min="13078" max="13078" width="36.42578125" style="86" customWidth="1"/>
    <col min="13079" max="13079" width="25" style="86" customWidth="1"/>
    <col min="13080" max="13080" width="24.42578125" style="86" customWidth="1"/>
    <col min="13081" max="13312" width="8.140625" style="86"/>
    <col min="13313" max="13313" width="17.85546875" style="86" customWidth="1"/>
    <col min="13314" max="13314" width="18.85546875" style="86" customWidth="1"/>
    <col min="13315" max="13315" width="5.5703125" style="86" customWidth="1"/>
    <col min="13316" max="13316" width="25.85546875" style="86" customWidth="1"/>
    <col min="13317" max="13317" width="15.5703125" style="86" customWidth="1"/>
    <col min="13318" max="13318" width="17.28515625" style="86" customWidth="1"/>
    <col min="13319" max="13319" width="28.7109375" style="86" customWidth="1"/>
    <col min="13320" max="13320" width="16.140625" style="86" customWidth="1"/>
    <col min="13321" max="13321" width="10.7109375" style="86" customWidth="1"/>
    <col min="13322" max="13322" width="18.85546875" style="86" customWidth="1"/>
    <col min="13323" max="13326" width="5.85546875" style="86" customWidth="1"/>
    <col min="13327" max="13327" width="7.7109375" style="86" customWidth="1"/>
    <col min="13328" max="13328" width="1.5703125" style="86" customWidth="1"/>
    <col min="13329" max="13333" width="7.7109375" style="86" customWidth="1"/>
    <col min="13334" max="13334" width="36.42578125" style="86" customWidth="1"/>
    <col min="13335" max="13335" width="25" style="86" customWidth="1"/>
    <col min="13336" max="13336" width="24.42578125" style="86" customWidth="1"/>
    <col min="13337" max="13568" width="8.140625" style="86"/>
    <col min="13569" max="13569" width="17.85546875" style="86" customWidth="1"/>
    <col min="13570" max="13570" width="18.85546875" style="86" customWidth="1"/>
    <col min="13571" max="13571" width="5.5703125" style="86" customWidth="1"/>
    <col min="13572" max="13572" width="25.85546875" style="86" customWidth="1"/>
    <col min="13573" max="13573" width="15.5703125" style="86" customWidth="1"/>
    <col min="13574" max="13574" width="17.28515625" style="86" customWidth="1"/>
    <col min="13575" max="13575" width="28.7109375" style="86" customWidth="1"/>
    <col min="13576" max="13576" width="16.140625" style="86" customWidth="1"/>
    <col min="13577" max="13577" width="10.7109375" style="86" customWidth="1"/>
    <col min="13578" max="13578" width="18.85546875" style="86" customWidth="1"/>
    <col min="13579" max="13582" width="5.85546875" style="86" customWidth="1"/>
    <col min="13583" max="13583" width="7.7109375" style="86" customWidth="1"/>
    <col min="13584" max="13584" width="1.5703125" style="86" customWidth="1"/>
    <col min="13585" max="13589" width="7.7109375" style="86" customWidth="1"/>
    <col min="13590" max="13590" width="36.42578125" style="86" customWidth="1"/>
    <col min="13591" max="13591" width="25" style="86" customWidth="1"/>
    <col min="13592" max="13592" width="24.42578125" style="86" customWidth="1"/>
    <col min="13593" max="13824" width="8.140625" style="86"/>
    <col min="13825" max="13825" width="17.85546875" style="86" customWidth="1"/>
    <col min="13826" max="13826" width="18.85546875" style="86" customWidth="1"/>
    <col min="13827" max="13827" width="5.5703125" style="86" customWidth="1"/>
    <col min="13828" max="13828" width="25.85546875" style="86" customWidth="1"/>
    <col min="13829" max="13829" width="15.5703125" style="86" customWidth="1"/>
    <col min="13830" max="13830" width="17.28515625" style="86" customWidth="1"/>
    <col min="13831" max="13831" width="28.7109375" style="86" customWidth="1"/>
    <col min="13832" max="13832" width="16.140625" style="86" customWidth="1"/>
    <col min="13833" max="13833" width="10.7109375" style="86" customWidth="1"/>
    <col min="13834" max="13834" width="18.85546875" style="86" customWidth="1"/>
    <col min="13835" max="13838" width="5.85546875" style="86" customWidth="1"/>
    <col min="13839" max="13839" width="7.7109375" style="86" customWidth="1"/>
    <col min="13840" max="13840" width="1.5703125" style="86" customWidth="1"/>
    <col min="13841" max="13845" width="7.7109375" style="86" customWidth="1"/>
    <col min="13846" max="13846" width="36.42578125" style="86" customWidth="1"/>
    <col min="13847" max="13847" width="25" style="86" customWidth="1"/>
    <col min="13848" max="13848" width="24.42578125" style="86" customWidth="1"/>
    <col min="13849" max="14080" width="8.140625" style="86"/>
    <col min="14081" max="14081" width="17.85546875" style="86" customWidth="1"/>
    <col min="14082" max="14082" width="18.85546875" style="86" customWidth="1"/>
    <col min="14083" max="14083" width="5.5703125" style="86" customWidth="1"/>
    <col min="14084" max="14084" width="25.85546875" style="86" customWidth="1"/>
    <col min="14085" max="14085" width="15.5703125" style="86" customWidth="1"/>
    <col min="14086" max="14086" width="17.28515625" style="86" customWidth="1"/>
    <col min="14087" max="14087" width="28.7109375" style="86" customWidth="1"/>
    <col min="14088" max="14088" width="16.140625" style="86" customWidth="1"/>
    <col min="14089" max="14089" width="10.7109375" style="86" customWidth="1"/>
    <col min="14090" max="14090" width="18.85546875" style="86" customWidth="1"/>
    <col min="14091" max="14094" width="5.85546875" style="86" customWidth="1"/>
    <col min="14095" max="14095" width="7.7109375" style="86" customWidth="1"/>
    <col min="14096" max="14096" width="1.5703125" style="86" customWidth="1"/>
    <col min="14097" max="14101" width="7.7109375" style="86" customWidth="1"/>
    <col min="14102" max="14102" width="36.42578125" style="86" customWidth="1"/>
    <col min="14103" max="14103" width="25" style="86" customWidth="1"/>
    <col min="14104" max="14104" width="24.42578125" style="86" customWidth="1"/>
    <col min="14105" max="14336" width="8.140625" style="86"/>
    <col min="14337" max="14337" width="17.85546875" style="86" customWidth="1"/>
    <col min="14338" max="14338" width="18.85546875" style="86" customWidth="1"/>
    <col min="14339" max="14339" width="5.5703125" style="86" customWidth="1"/>
    <col min="14340" max="14340" width="25.85546875" style="86" customWidth="1"/>
    <col min="14341" max="14341" width="15.5703125" style="86" customWidth="1"/>
    <col min="14342" max="14342" width="17.28515625" style="86" customWidth="1"/>
    <col min="14343" max="14343" width="28.7109375" style="86" customWidth="1"/>
    <col min="14344" max="14344" width="16.140625" style="86" customWidth="1"/>
    <col min="14345" max="14345" width="10.7109375" style="86" customWidth="1"/>
    <col min="14346" max="14346" width="18.85546875" style="86" customWidth="1"/>
    <col min="14347" max="14350" width="5.85546875" style="86" customWidth="1"/>
    <col min="14351" max="14351" width="7.7109375" style="86" customWidth="1"/>
    <col min="14352" max="14352" width="1.5703125" style="86" customWidth="1"/>
    <col min="14353" max="14357" width="7.7109375" style="86" customWidth="1"/>
    <col min="14358" max="14358" width="36.42578125" style="86" customWidth="1"/>
    <col min="14359" max="14359" width="25" style="86" customWidth="1"/>
    <col min="14360" max="14360" width="24.42578125" style="86" customWidth="1"/>
    <col min="14361" max="14592" width="8.140625" style="86"/>
    <col min="14593" max="14593" width="17.85546875" style="86" customWidth="1"/>
    <col min="14594" max="14594" width="18.85546875" style="86" customWidth="1"/>
    <col min="14595" max="14595" width="5.5703125" style="86" customWidth="1"/>
    <col min="14596" max="14596" width="25.85546875" style="86" customWidth="1"/>
    <col min="14597" max="14597" width="15.5703125" style="86" customWidth="1"/>
    <col min="14598" max="14598" width="17.28515625" style="86" customWidth="1"/>
    <col min="14599" max="14599" width="28.7109375" style="86" customWidth="1"/>
    <col min="14600" max="14600" width="16.140625" style="86" customWidth="1"/>
    <col min="14601" max="14601" width="10.7109375" style="86" customWidth="1"/>
    <col min="14602" max="14602" width="18.85546875" style="86" customWidth="1"/>
    <col min="14603" max="14606" width="5.85546875" style="86" customWidth="1"/>
    <col min="14607" max="14607" width="7.7109375" style="86" customWidth="1"/>
    <col min="14608" max="14608" width="1.5703125" style="86" customWidth="1"/>
    <col min="14609" max="14613" width="7.7109375" style="86" customWidth="1"/>
    <col min="14614" max="14614" width="36.42578125" style="86" customWidth="1"/>
    <col min="14615" max="14615" width="25" style="86" customWidth="1"/>
    <col min="14616" max="14616" width="24.42578125" style="86" customWidth="1"/>
    <col min="14617" max="14848" width="8.140625" style="86"/>
    <col min="14849" max="14849" width="17.85546875" style="86" customWidth="1"/>
    <col min="14850" max="14850" width="18.85546875" style="86" customWidth="1"/>
    <col min="14851" max="14851" width="5.5703125" style="86" customWidth="1"/>
    <col min="14852" max="14852" width="25.85546875" style="86" customWidth="1"/>
    <col min="14853" max="14853" width="15.5703125" style="86" customWidth="1"/>
    <col min="14854" max="14854" width="17.28515625" style="86" customWidth="1"/>
    <col min="14855" max="14855" width="28.7109375" style="86" customWidth="1"/>
    <col min="14856" max="14856" width="16.140625" style="86" customWidth="1"/>
    <col min="14857" max="14857" width="10.7109375" style="86" customWidth="1"/>
    <col min="14858" max="14858" width="18.85546875" style="86" customWidth="1"/>
    <col min="14859" max="14862" width="5.85546875" style="86" customWidth="1"/>
    <col min="14863" max="14863" width="7.7109375" style="86" customWidth="1"/>
    <col min="14864" max="14864" width="1.5703125" style="86" customWidth="1"/>
    <col min="14865" max="14869" width="7.7109375" style="86" customWidth="1"/>
    <col min="14870" max="14870" width="36.42578125" style="86" customWidth="1"/>
    <col min="14871" max="14871" width="25" style="86" customWidth="1"/>
    <col min="14872" max="14872" width="24.42578125" style="86" customWidth="1"/>
    <col min="14873" max="15104" width="8.140625" style="86"/>
    <col min="15105" max="15105" width="17.85546875" style="86" customWidth="1"/>
    <col min="15106" max="15106" width="18.85546875" style="86" customWidth="1"/>
    <col min="15107" max="15107" width="5.5703125" style="86" customWidth="1"/>
    <col min="15108" max="15108" width="25.85546875" style="86" customWidth="1"/>
    <col min="15109" max="15109" width="15.5703125" style="86" customWidth="1"/>
    <col min="15110" max="15110" width="17.28515625" style="86" customWidth="1"/>
    <col min="15111" max="15111" width="28.7109375" style="86" customWidth="1"/>
    <col min="15112" max="15112" width="16.140625" style="86" customWidth="1"/>
    <col min="15113" max="15113" width="10.7109375" style="86" customWidth="1"/>
    <col min="15114" max="15114" width="18.85546875" style="86" customWidth="1"/>
    <col min="15115" max="15118" width="5.85546875" style="86" customWidth="1"/>
    <col min="15119" max="15119" width="7.7109375" style="86" customWidth="1"/>
    <col min="15120" max="15120" width="1.5703125" style="86" customWidth="1"/>
    <col min="15121" max="15125" width="7.7109375" style="86" customWidth="1"/>
    <col min="15126" max="15126" width="36.42578125" style="86" customWidth="1"/>
    <col min="15127" max="15127" width="25" style="86" customWidth="1"/>
    <col min="15128" max="15128" width="24.42578125" style="86" customWidth="1"/>
    <col min="15129" max="15360" width="8.140625" style="86"/>
    <col min="15361" max="15361" width="17.85546875" style="86" customWidth="1"/>
    <col min="15362" max="15362" width="18.85546875" style="86" customWidth="1"/>
    <col min="15363" max="15363" width="5.5703125" style="86" customWidth="1"/>
    <col min="15364" max="15364" width="25.85546875" style="86" customWidth="1"/>
    <col min="15365" max="15365" width="15.5703125" style="86" customWidth="1"/>
    <col min="15366" max="15366" width="17.28515625" style="86" customWidth="1"/>
    <col min="15367" max="15367" width="28.7109375" style="86" customWidth="1"/>
    <col min="15368" max="15368" width="16.140625" style="86" customWidth="1"/>
    <col min="15369" max="15369" width="10.7109375" style="86" customWidth="1"/>
    <col min="15370" max="15370" width="18.85546875" style="86" customWidth="1"/>
    <col min="15371" max="15374" width="5.85546875" style="86" customWidth="1"/>
    <col min="15375" max="15375" width="7.7109375" style="86" customWidth="1"/>
    <col min="15376" max="15376" width="1.5703125" style="86" customWidth="1"/>
    <col min="15377" max="15381" width="7.7109375" style="86" customWidth="1"/>
    <col min="15382" max="15382" width="36.42578125" style="86" customWidth="1"/>
    <col min="15383" max="15383" width="25" style="86" customWidth="1"/>
    <col min="15384" max="15384" width="24.42578125" style="86" customWidth="1"/>
    <col min="15385" max="15616" width="8.140625" style="86"/>
    <col min="15617" max="15617" width="17.85546875" style="86" customWidth="1"/>
    <col min="15618" max="15618" width="18.85546875" style="86" customWidth="1"/>
    <col min="15619" max="15619" width="5.5703125" style="86" customWidth="1"/>
    <col min="15620" max="15620" width="25.85546875" style="86" customWidth="1"/>
    <col min="15621" max="15621" width="15.5703125" style="86" customWidth="1"/>
    <col min="15622" max="15622" width="17.28515625" style="86" customWidth="1"/>
    <col min="15623" max="15623" width="28.7109375" style="86" customWidth="1"/>
    <col min="15624" max="15624" width="16.140625" style="86" customWidth="1"/>
    <col min="15625" max="15625" width="10.7109375" style="86" customWidth="1"/>
    <col min="15626" max="15626" width="18.85546875" style="86" customWidth="1"/>
    <col min="15627" max="15630" width="5.85546875" style="86" customWidth="1"/>
    <col min="15631" max="15631" width="7.7109375" style="86" customWidth="1"/>
    <col min="15632" max="15632" width="1.5703125" style="86" customWidth="1"/>
    <col min="15633" max="15637" width="7.7109375" style="86" customWidth="1"/>
    <col min="15638" max="15638" width="36.42578125" style="86" customWidth="1"/>
    <col min="15639" max="15639" width="25" style="86" customWidth="1"/>
    <col min="15640" max="15640" width="24.42578125" style="86" customWidth="1"/>
    <col min="15641" max="15872" width="8.140625" style="86"/>
    <col min="15873" max="15873" width="17.85546875" style="86" customWidth="1"/>
    <col min="15874" max="15874" width="18.85546875" style="86" customWidth="1"/>
    <col min="15875" max="15875" width="5.5703125" style="86" customWidth="1"/>
    <col min="15876" max="15876" width="25.85546875" style="86" customWidth="1"/>
    <col min="15877" max="15877" width="15.5703125" style="86" customWidth="1"/>
    <col min="15878" max="15878" width="17.28515625" style="86" customWidth="1"/>
    <col min="15879" max="15879" width="28.7109375" style="86" customWidth="1"/>
    <col min="15880" max="15880" width="16.140625" style="86" customWidth="1"/>
    <col min="15881" max="15881" width="10.7109375" style="86" customWidth="1"/>
    <col min="15882" max="15882" width="18.85546875" style="86" customWidth="1"/>
    <col min="15883" max="15886" width="5.85546875" style="86" customWidth="1"/>
    <col min="15887" max="15887" width="7.7109375" style="86" customWidth="1"/>
    <col min="15888" max="15888" width="1.5703125" style="86" customWidth="1"/>
    <col min="15889" max="15893" width="7.7109375" style="86" customWidth="1"/>
    <col min="15894" max="15894" width="36.42578125" style="86" customWidth="1"/>
    <col min="15895" max="15895" width="25" style="86" customWidth="1"/>
    <col min="15896" max="15896" width="24.42578125" style="86" customWidth="1"/>
    <col min="15897" max="16128" width="8.140625" style="86"/>
    <col min="16129" max="16129" width="17.85546875" style="86" customWidth="1"/>
    <col min="16130" max="16130" width="18.85546875" style="86" customWidth="1"/>
    <col min="16131" max="16131" width="5.5703125" style="86" customWidth="1"/>
    <col min="16132" max="16132" width="25.85546875" style="86" customWidth="1"/>
    <col min="16133" max="16133" width="15.5703125" style="86" customWidth="1"/>
    <col min="16134" max="16134" width="17.28515625" style="86" customWidth="1"/>
    <col min="16135" max="16135" width="28.7109375" style="86" customWidth="1"/>
    <col min="16136" max="16136" width="16.140625" style="86" customWidth="1"/>
    <col min="16137" max="16137" width="10.7109375" style="86" customWidth="1"/>
    <col min="16138" max="16138" width="18.85546875" style="86" customWidth="1"/>
    <col min="16139" max="16142" width="5.85546875" style="86" customWidth="1"/>
    <col min="16143" max="16143" width="7.7109375" style="86" customWidth="1"/>
    <col min="16144" max="16144" width="1.5703125" style="86" customWidth="1"/>
    <col min="16145" max="16149" width="7.7109375" style="86" customWidth="1"/>
    <col min="16150" max="16150" width="36.42578125" style="86" customWidth="1"/>
    <col min="16151" max="16151" width="25" style="86" customWidth="1"/>
    <col min="16152" max="16152" width="24.42578125" style="86" customWidth="1"/>
    <col min="16153" max="16384" width="8.140625" style="86"/>
  </cols>
  <sheetData>
    <row r="1" spans="1:24" ht="15.75" thickBot="1" x14ac:dyDescent="0.3">
      <c r="A1" s="331"/>
      <c r="B1" s="331"/>
      <c r="C1" s="331"/>
      <c r="D1" s="331"/>
      <c r="E1" s="331"/>
      <c r="F1" s="331"/>
      <c r="G1" s="331"/>
      <c r="H1" s="331"/>
      <c r="I1" s="331"/>
      <c r="J1" s="331"/>
      <c r="K1" s="331"/>
      <c r="L1" s="331"/>
      <c r="M1" s="331"/>
      <c r="N1" s="331"/>
      <c r="O1" s="331"/>
      <c r="P1" s="227"/>
      <c r="Q1" s="227"/>
      <c r="R1" s="227"/>
      <c r="S1" s="227"/>
      <c r="T1" s="227"/>
      <c r="U1" s="227"/>
    </row>
    <row r="2" spans="1:24" ht="15.75" x14ac:dyDescent="0.25">
      <c r="A2" s="355"/>
      <c r="B2" s="322" t="s">
        <v>0</v>
      </c>
      <c r="C2" s="322"/>
      <c r="D2" s="322"/>
      <c r="E2" s="322"/>
      <c r="F2" s="322"/>
      <c r="G2" s="322"/>
      <c r="H2" s="322"/>
      <c r="I2" s="322"/>
      <c r="J2" s="322"/>
      <c r="K2" s="322"/>
      <c r="L2" s="322"/>
      <c r="M2" s="322"/>
      <c r="N2" s="322"/>
      <c r="O2" s="322"/>
      <c r="P2" s="322"/>
      <c r="Q2" s="322"/>
      <c r="R2" s="322"/>
      <c r="S2" s="322"/>
      <c r="T2" s="322"/>
      <c r="U2" s="322"/>
      <c r="V2" s="322"/>
      <c r="W2" s="323"/>
      <c r="X2" s="87" t="s">
        <v>1</v>
      </c>
    </row>
    <row r="3" spans="1:24" x14ac:dyDescent="0.25">
      <c r="A3" s="356"/>
      <c r="B3" s="275" t="s">
        <v>2</v>
      </c>
      <c r="C3" s="275"/>
      <c r="D3" s="275"/>
      <c r="E3" s="275"/>
      <c r="F3" s="275"/>
      <c r="G3" s="275"/>
      <c r="H3" s="275"/>
      <c r="I3" s="275"/>
      <c r="J3" s="275"/>
      <c r="K3" s="275"/>
      <c r="L3" s="275"/>
      <c r="M3" s="275"/>
      <c r="N3" s="275"/>
      <c r="O3" s="275"/>
      <c r="P3" s="275"/>
      <c r="Q3" s="275"/>
      <c r="R3" s="275"/>
      <c r="S3" s="275"/>
      <c r="T3" s="275"/>
      <c r="U3" s="275"/>
      <c r="V3" s="275"/>
      <c r="W3" s="276"/>
      <c r="X3" s="88" t="s">
        <v>3</v>
      </c>
    </row>
    <row r="4" spans="1:24" ht="21" x14ac:dyDescent="0.25">
      <c r="A4" s="356"/>
      <c r="B4" s="277" t="s">
        <v>4</v>
      </c>
      <c r="C4" s="277"/>
      <c r="D4" s="277"/>
      <c r="E4" s="277"/>
      <c r="F4" s="277"/>
      <c r="G4" s="277"/>
      <c r="H4" s="277"/>
      <c r="I4" s="277"/>
      <c r="J4" s="277"/>
      <c r="K4" s="277"/>
      <c r="L4" s="277"/>
      <c r="M4" s="277"/>
      <c r="N4" s="277"/>
      <c r="O4" s="277"/>
      <c r="P4" s="277"/>
      <c r="Q4" s="277"/>
      <c r="R4" s="277"/>
      <c r="S4" s="277"/>
      <c r="T4" s="277"/>
      <c r="U4" s="277"/>
      <c r="V4" s="277"/>
      <c r="W4" s="278"/>
      <c r="X4" s="89" t="s">
        <v>5</v>
      </c>
    </row>
    <row r="5" spans="1:24" ht="15.75" thickBot="1" x14ac:dyDescent="0.3">
      <c r="A5" s="357"/>
      <c r="B5" s="279"/>
      <c r="C5" s="279"/>
      <c r="D5" s="279"/>
      <c r="E5" s="279"/>
      <c r="F5" s="279"/>
      <c r="G5" s="279"/>
      <c r="H5" s="279"/>
      <c r="I5" s="279"/>
      <c r="J5" s="279"/>
      <c r="K5" s="279"/>
      <c r="L5" s="279"/>
      <c r="M5" s="279"/>
      <c r="N5" s="279"/>
      <c r="O5" s="279"/>
      <c r="P5" s="279"/>
      <c r="Q5" s="279"/>
      <c r="R5" s="279"/>
      <c r="S5" s="279"/>
      <c r="T5" s="279"/>
      <c r="U5" s="279"/>
      <c r="V5" s="279"/>
      <c r="W5" s="280"/>
      <c r="X5" s="90" t="s">
        <v>6</v>
      </c>
    </row>
    <row r="6" spans="1:24" ht="15.75" thickBot="1" x14ac:dyDescent="0.3">
      <c r="A6" s="332"/>
      <c r="B6" s="333"/>
      <c r="C6" s="333"/>
      <c r="D6" s="333"/>
      <c r="E6" s="333"/>
      <c r="F6" s="333"/>
      <c r="G6" s="333"/>
      <c r="H6" s="333"/>
      <c r="I6" s="333"/>
      <c r="J6" s="333"/>
      <c r="K6" s="333"/>
      <c r="L6" s="333"/>
      <c r="M6" s="333"/>
      <c r="N6" s="333"/>
      <c r="O6" s="333"/>
      <c r="P6" s="91"/>
      <c r="Q6" s="91"/>
      <c r="R6" s="91"/>
      <c r="S6" s="91"/>
      <c r="T6" s="91"/>
      <c r="U6" s="91"/>
    </row>
    <row r="7" spans="1:24" ht="15.75" thickBot="1" x14ac:dyDescent="0.3">
      <c r="A7" s="178" t="s">
        <v>7</v>
      </c>
      <c r="B7" s="424" t="s">
        <v>147</v>
      </c>
      <c r="C7" s="425"/>
      <c r="D7" s="425"/>
      <c r="E7" s="425"/>
      <c r="F7" s="425"/>
      <c r="G7" s="425"/>
      <c r="H7" s="425"/>
      <c r="I7" s="425"/>
      <c r="J7" s="425"/>
      <c r="K7" s="425"/>
      <c r="L7" s="425"/>
      <c r="M7" s="425"/>
      <c r="N7" s="425"/>
      <c r="O7" s="425"/>
      <c r="P7" s="425"/>
      <c r="Q7" s="425"/>
      <c r="R7" s="425"/>
      <c r="S7" s="425"/>
      <c r="T7" s="425"/>
      <c r="U7" s="425"/>
      <c r="V7" s="425"/>
      <c r="W7" s="425"/>
      <c r="X7" s="426"/>
    </row>
    <row r="8" spans="1:24" x14ac:dyDescent="0.25">
      <c r="A8" s="92"/>
      <c r="B8" s="92"/>
      <c r="C8" s="92"/>
      <c r="D8" s="92"/>
      <c r="E8" s="92"/>
      <c r="F8" s="92"/>
      <c r="G8" s="92"/>
      <c r="H8" s="92"/>
      <c r="I8" s="92"/>
      <c r="J8" s="92"/>
      <c r="K8" s="92"/>
      <c r="L8" s="92"/>
      <c r="M8" s="92"/>
      <c r="N8" s="92"/>
      <c r="O8" s="92"/>
      <c r="P8" s="92"/>
      <c r="Q8" s="92"/>
      <c r="R8" s="92"/>
      <c r="S8" s="92"/>
      <c r="T8" s="92"/>
      <c r="U8" s="92"/>
    </row>
    <row r="9" spans="1:24" x14ac:dyDescent="0.25">
      <c r="A9" s="347" t="s">
        <v>8</v>
      </c>
      <c r="B9" s="347" t="s">
        <v>9</v>
      </c>
      <c r="C9" s="347" t="s">
        <v>10</v>
      </c>
      <c r="D9" s="347" t="s">
        <v>11</v>
      </c>
      <c r="E9" s="347" t="s">
        <v>12</v>
      </c>
      <c r="F9" s="347" t="s">
        <v>13</v>
      </c>
      <c r="G9" s="347" t="s">
        <v>14</v>
      </c>
      <c r="H9" s="347" t="s">
        <v>15</v>
      </c>
      <c r="I9" s="347" t="s">
        <v>16</v>
      </c>
      <c r="J9" s="347" t="s">
        <v>17</v>
      </c>
      <c r="K9" s="362" t="s">
        <v>18</v>
      </c>
      <c r="L9" s="362"/>
      <c r="M9" s="362"/>
      <c r="N9" s="362"/>
      <c r="O9" s="362"/>
      <c r="P9" s="358"/>
      <c r="Q9" s="347" t="s">
        <v>19</v>
      </c>
      <c r="R9" s="347"/>
      <c r="S9" s="347"/>
      <c r="T9" s="347"/>
      <c r="U9" s="347"/>
      <c r="V9" s="363" t="s">
        <v>20</v>
      </c>
      <c r="W9" s="347" t="s">
        <v>21</v>
      </c>
      <c r="X9" s="347" t="s">
        <v>22</v>
      </c>
    </row>
    <row r="10" spans="1:24" ht="25.5" x14ac:dyDescent="0.25">
      <c r="A10" s="347"/>
      <c r="B10" s="347"/>
      <c r="C10" s="347"/>
      <c r="D10" s="347"/>
      <c r="E10" s="347"/>
      <c r="F10" s="347"/>
      <c r="G10" s="347"/>
      <c r="H10" s="347"/>
      <c r="I10" s="347"/>
      <c r="J10" s="347"/>
      <c r="K10" s="226" t="s">
        <v>23</v>
      </c>
      <c r="L10" s="226" t="s">
        <v>24</v>
      </c>
      <c r="M10" s="226" t="s">
        <v>25</v>
      </c>
      <c r="N10" s="226" t="s">
        <v>26</v>
      </c>
      <c r="O10" s="226" t="s">
        <v>27</v>
      </c>
      <c r="P10" s="359"/>
      <c r="Q10" s="226" t="s">
        <v>28</v>
      </c>
      <c r="R10" s="226" t="s">
        <v>24</v>
      </c>
      <c r="S10" s="226" t="s">
        <v>25</v>
      </c>
      <c r="T10" s="226" t="s">
        <v>26</v>
      </c>
      <c r="U10" s="226" t="s">
        <v>27</v>
      </c>
      <c r="V10" s="364"/>
      <c r="W10" s="347"/>
      <c r="X10" s="347"/>
    </row>
    <row r="11" spans="1:24" ht="114.75" x14ac:dyDescent="0.25">
      <c r="A11" s="344" t="s">
        <v>148</v>
      </c>
      <c r="B11" s="344" t="s">
        <v>149</v>
      </c>
      <c r="C11" s="234">
        <v>1</v>
      </c>
      <c r="D11" s="93" t="s">
        <v>150</v>
      </c>
      <c r="E11" s="93" t="s">
        <v>151</v>
      </c>
      <c r="F11" s="93" t="s">
        <v>152</v>
      </c>
      <c r="G11" s="179" t="s">
        <v>153</v>
      </c>
      <c r="H11" s="93" t="s">
        <v>154</v>
      </c>
      <c r="I11" s="234" t="s">
        <v>118</v>
      </c>
      <c r="J11" s="234" t="s">
        <v>155</v>
      </c>
      <c r="K11" s="234">
        <v>1</v>
      </c>
      <c r="L11" s="234">
        <v>0</v>
      </c>
      <c r="M11" s="234">
        <v>0</v>
      </c>
      <c r="N11" s="234">
        <v>0</v>
      </c>
      <c r="O11" s="234">
        <v>1</v>
      </c>
      <c r="P11" s="359"/>
      <c r="Q11" s="234">
        <v>1</v>
      </c>
      <c r="R11" s="234">
        <v>0</v>
      </c>
      <c r="S11" s="234"/>
      <c r="T11" s="234"/>
      <c r="U11" s="234">
        <v>1</v>
      </c>
      <c r="V11" s="93" t="s">
        <v>922</v>
      </c>
      <c r="W11" s="93" t="s">
        <v>738</v>
      </c>
      <c r="X11" s="93" t="s">
        <v>738</v>
      </c>
    </row>
    <row r="12" spans="1:24" ht="409.5" x14ac:dyDescent="0.25">
      <c r="A12" s="345"/>
      <c r="B12" s="345"/>
      <c r="C12" s="234">
        <v>2</v>
      </c>
      <c r="D12" s="93" t="s">
        <v>156</v>
      </c>
      <c r="E12" s="93" t="s">
        <v>151</v>
      </c>
      <c r="F12" s="93" t="s">
        <v>157</v>
      </c>
      <c r="G12" s="93" t="s">
        <v>158</v>
      </c>
      <c r="H12" s="93" t="s">
        <v>159</v>
      </c>
      <c r="I12" s="234" t="s">
        <v>118</v>
      </c>
      <c r="J12" s="234" t="s">
        <v>160</v>
      </c>
      <c r="K12" s="234">
        <v>0</v>
      </c>
      <c r="L12" s="234">
        <v>1</v>
      </c>
      <c r="M12" s="234">
        <v>1</v>
      </c>
      <c r="N12" s="234">
        <v>1</v>
      </c>
      <c r="O12" s="234">
        <v>3</v>
      </c>
      <c r="P12" s="359"/>
      <c r="Q12" s="229">
        <v>0</v>
      </c>
      <c r="R12" s="229">
        <v>1</v>
      </c>
      <c r="S12" s="229"/>
      <c r="T12" s="229"/>
      <c r="U12" s="229">
        <v>1</v>
      </c>
      <c r="V12" s="235" t="s">
        <v>923</v>
      </c>
      <c r="W12" s="82" t="s">
        <v>924</v>
      </c>
      <c r="X12" s="82" t="s">
        <v>925</v>
      </c>
    </row>
    <row r="13" spans="1:24" ht="280.5" x14ac:dyDescent="0.25">
      <c r="A13" s="345"/>
      <c r="B13" s="345"/>
      <c r="C13" s="234">
        <v>3</v>
      </c>
      <c r="D13" s="93" t="s">
        <v>161</v>
      </c>
      <c r="E13" s="93" t="s">
        <v>151</v>
      </c>
      <c r="F13" s="93" t="s">
        <v>162</v>
      </c>
      <c r="G13" s="93" t="s">
        <v>163</v>
      </c>
      <c r="H13" s="93" t="s">
        <v>164</v>
      </c>
      <c r="I13" s="234" t="s">
        <v>118</v>
      </c>
      <c r="J13" s="234" t="s">
        <v>165</v>
      </c>
      <c r="K13" s="234">
        <v>1</v>
      </c>
      <c r="L13" s="234">
        <v>1</v>
      </c>
      <c r="M13" s="234">
        <v>1</v>
      </c>
      <c r="N13" s="234">
        <v>1</v>
      </c>
      <c r="O13" s="234">
        <v>4</v>
      </c>
      <c r="P13" s="359"/>
      <c r="Q13" s="229">
        <v>1</v>
      </c>
      <c r="R13" s="229">
        <v>0</v>
      </c>
      <c r="S13" s="229"/>
      <c r="T13" s="229"/>
      <c r="U13" s="229">
        <v>1</v>
      </c>
      <c r="V13" s="94" t="s">
        <v>926</v>
      </c>
      <c r="W13" s="82" t="s">
        <v>927</v>
      </c>
      <c r="X13" s="82" t="s">
        <v>928</v>
      </c>
    </row>
    <row r="14" spans="1:24" ht="344.25" x14ac:dyDescent="0.25">
      <c r="A14" s="345"/>
      <c r="B14" s="346"/>
      <c r="C14" s="234">
        <v>4</v>
      </c>
      <c r="D14" s="93" t="s">
        <v>166</v>
      </c>
      <c r="E14" s="93" t="s">
        <v>151</v>
      </c>
      <c r="F14" s="93" t="s">
        <v>167</v>
      </c>
      <c r="G14" s="93" t="s">
        <v>168</v>
      </c>
      <c r="H14" s="93" t="s">
        <v>169</v>
      </c>
      <c r="I14" s="234" t="s">
        <v>118</v>
      </c>
      <c r="J14" s="234" t="s">
        <v>170</v>
      </c>
      <c r="K14" s="95">
        <v>1</v>
      </c>
      <c r="L14" s="95">
        <v>1</v>
      </c>
      <c r="M14" s="95">
        <v>1</v>
      </c>
      <c r="N14" s="95">
        <v>1</v>
      </c>
      <c r="O14" s="85">
        <v>1</v>
      </c>
      <c r="P14" s="359"/>
      <c r="Q14" s="95">
        <v>1</v>
      </c>
      <c r="R14" s="95">
        <v>1</v>
      </c>
      <c r="S14" s="85"/>
      <c r="T14" s="85"/>
      <c r="U14" s="95">
        <v>1</v>
      </c>
      <c r="V14" s="96" t="s">
        <v>929</v>
      </c>
      <c r="W14" s="96" t="s">
        <v>930</v>
      </c>
      <c r="X14" s="96" t="s">
        <v>738</v>
      </c>
    </row>
    <row r="15" spans="1:24" s="180" customFormat="1" ht="395.25" x14ac:dyDescent="0.25">
      <c r="A15" s="345"/>
      <c r="B15" s="234" t="s">
        <v>171</v>
      </c>
      <c r="C15" s="234">
        <v>1</v>
      </c>
      <c r="D15" s="93" t="s">
        <v>172</v>
      </c>
      <c r="E15" s="93" t="s">
        <v>173</v>
      </c>
      <c r="F15" s="93" t="s">
        <v>174</v>
      </c>
      <c r="G15" s="93" t="s">
        <v>834</v>
      </c>
      <c r="H15" s="93" t="s">
        <v>175</v>
      </c>
      <c r="I15" s="234" t="s">
        <v>118</v>
      </c>
      <c r="J15" s="234" t="s">
        <v>170</v>
      </c>
      <c r="K15" s="234">
        <v>1</v>
      </c>
      <c r="L15" s="234">
        <v>1</v>
      </c>
      <c r="M15" s="234">
        <v>2</v>
      </c>
      <c r="N15" s="234">
        <v>0</v>
      </c>
      <c r="O15" s="234">
        <v>4</v>
      </c>
      <c r="P15" s="359"/>
      <c r="Q15" s="234">
        <v>2</v>
      </c>
      <c r="R15" s="234">
        <v>5</v>
      </c>
      <c r="S15" s="234"/>
      <c r="T15" s="234"/>
      <c r="U15" s="234">
        <v>7</v>
      </c>
      <c r="V15" s="96" t="s">
        <v>931</v>
      </c>
      <c r="W15" s="96" t="s">
        <v>932</v>
      </c>
      <c r="X15" s="96" t="s">
        <v>933</v>
      </c>
    </row>
    <row r="16" spans="1:24" ht="409.5" x14ac:dyDescent="0.25">
      <c r="A16" s="345"/>
      <c r="B16" s="344" t="s">
        <v>176</v>
      </c>
      <c r="C16" s="234">
        <v>1</v>
      </c>
      <c r="D16" s="93" t="s">
        <v>177</v>
      </c>
      <c r="E16" s="93" t="s">
        <v>178</v>
      </c>
      <c r="F16" s="93" t="s">
        <v>179</v>
      </c>
      <c r="G16" s="93" t="s">
        <v>180</v>
      </c>
      <c r="H16" s="93" t="s">
        <v>181</v>
      </c>
      <c r="I16" s="234" t="s">
        <v>118</v>
      </c>
      <c r="J16" s="234" t="s">
        <v>182</v>
      </c>
      <c r="K16" s="234">
        <v>20</v>
      </c>
      <c r="L16" s="234">
        <v>20</v>
      </c>
      <c r="M16" s="234">
        <v>20</v>
      </c>
      <c r="N16" s="234">
        <v>20</v>
      </c>
      <c r="O16" s="234">
        <v>20</v>
      </c>
      <c r="P16" s="359"/>
      <c r="Q16" s="234">
        <v>10</v>
      </c>
      <c r="R16" s="234">
        <v>27</v>
      </c>
      <c r="S16" s="234"/>
      <c r="T16" s="234"/>
      <c r="U16" s="234">
        <v>20</v>
      </c>
      <c r="V16" s="82" t="s">
        <v>934</v>
      </c>
      <c r="W16" s="82" t="s">
        <v>935</v>
      </c>
      <c r="X16" s="82" t="s">
        <v>738</v>
      </c>
    </row>
    <row r="17" spans="1:24" ht="409.5" x14ac:dyDescent="0.25">
      <c r="A17" s="345"/>
      <c r="B17" s="346"/>
      <c r="C17" s="234">
        <v>2</v>
      </c>
      <c r="D17" s="93" t="s">
        <v>183</v>
      </c>
      <c r="E17" s="93" t="s">
        <v>178</v>
      </c>
      <c r="F17" s="93" t="s">
        <v>184</v>
      </c>
      <c r="G17" s="93" t="s">
        <v>185</v>
      </c>
      <c r="H17" s="93" t="s">
        <v>186</v>
      </c>
      <c r="I17" s="234" t="s">
        <v>118</v>
      </c>
      <c r="J17" s="228" t="s">
        <v>187</v>
      </c>
      <c r="K17" s="181">
        <v>0.25</v>
      </c>
      <c r="L17" s="181">
        <v>0.25</v>
      </c>
      <c r="M17" s="181">
        <v>0.25</v>
      </c>
      <c r="N17" s="181">
        <v>0.25</v>
      </c>
      <c r="O17" s="85">
        <f>SUM(K17:N17)</f>
        <v>1</v>
      </c>
      <c r="P17" s="359"/>
      <c r="Q17" s="95">
        <v>0.25</v>
      </c>
      <c r="R17" s="85">
        <v>0.25</v>
      </c>
      <c r="S17" s="85"/>
      <c r="T17" s="85"/>
      <c r="U17" s="95">
        <v>0.5</v>
      </c>
      <c r="V17" s="96" t="s">
        <v>936</v>
      </c>
      <c r="W17" s="96" t="s">
        <v>935</v>
      </c>
      <c r="X17" s="96" t="s">
        <v>738</v>
      </c>
    </row>
    <row r="18" spans="1:24" ht="267.75" x14ac:dyDescent="0.25">
      <c r="A18" s="345"/>
      <c r="B18" s="235" t="s">
        <v>188</v>
      </c>
      <c r="C18" s="228">
        <v>1</v>
      </c>
      <c r="D18" s="182" t="s">
        <v>189</v>
      </c>
      <c r="E18" s="93" t="s">
        <v>178</v>
      </c>
      <c r="F18" s="183" t="s">
        <v>190</v>
      </c>
      <c r="G18" s="93" t="s">
        <v>191</v>
      </c>
      <c r="H18" s="183" t="s">
        <v>192</v>
      </c>
      <c r="I18" s="234" t="s">
        <v>193</v>
      </c>
      <c r="J18" s="234" t="s">
        <v>194</v>
      </c>
      <c r="K18" s="95">
        <v>1</v>
      </c>
      <c r="L18" s="95">
        <v>1</v>
      </c>
      <c r="M18" s="95">
        <v>1</v>
      </c>
      <c r="N18" s="95">
        <v>1</v>
      </c>
      <c r="O18" s="85">
        <v>1</v>
      </c>
      <c r="P18" s="359"/>
      <c r="Q18" s="85">
        <v>1</v>
      </c>
      <c r="R18" s="85">
        <v>1</v>
      </c>
      <c r="S18" s="85"/>
      <c r="T18" s="85"/>
      <c r="U18" s="85">
        <v>1</v>
      </c>
      <c r="V18" s="98" t="s">
        <v>937</v>
      </c>
      <c r="W18" s="143" t="s">
        <v>739</v>
      </c>
      <c r="X18" s="143" t="s">
        <v>740</v>
      </c>
    </row>
    <row r="19" spans="1:24" ht="306" x14ac:dyDescent="0.25">
      <c r="A19" s="345"/>
      <c r="B19" s="174" t="s">
        <v>195</v>
      </c>
      <c r="C19" s="228">
        <v>1</v>
      </c>
      <c r="D19" s="182" t="s">
        <v>196</v>
      </c>
      <c r="E19" s="93" t="s">
        <v>178</v>
      </c>
      <c r="F19" s="183" t="s">
        <v>197</v>
      </c>
      <c r="G19" s="93" t="s">
        <v>198</v>
      </c>
      <c r="H19" s="183" t="s">
        <v>197</v>
      </c>
      <c r="I19" s="234" t="s">
        <v>193</v>
      </c>
      <c r="J19" s="234" t="s">
        <v>194</v>
      </c>
      <c r="K19" s="95">
        <v>1</v>
      </c>
      <c r="L19" s="95">
        <v>1</v>
      </c>
      <c r="M19" s="95">
        <v>1</v>
      </c>
      <c r="N19" s="95">
        <v>1</v>
      </c>
      <c r="O19" s="85">
        <v>1</v>
      </c>
      <c r="P19" s="359"/>
      <c r="Q19" s="85">
        <v>1</v>
      </c>
      <c r="R19" s="85">
        <v>1</v>
      </c>
      <c r="S19" s="85"/>
      <c r="T19" s="85"/>
      <c r="U19" s="85">
        <v>1</v>
      </c>
      <c r="V19" s="96" t="s">
        <v>938</v>
      </c>
      <c r="W19" s="96" t="s">
        <v>930</v>
      </c>
      <c r="X19" s="96" t="s">
        <v>738</v>
      </c>
    </row>
    <row r="20" spans="1:24" ht="293.25" x14ac:dyDescent="0.25">
      <c r="A20" s="346"/>
      <c r="B20" s="184" t="s">
        <v>199</v>
      </c>
      <c r="C20" s="234">
        <v>1</v>
      </c>
      <c r="D20" s="182" t="s">
        <v>200</v>
      </c>
      <c r="E20" s="93" t="s">
        <v>178</v>
      </c>
      <c r="F20" s="183" t="s">
        <v>201</v>
      </c>
      <c r="G20" s="93" t="s">
        <v>191</v>
      </c>
      <c r="H20" s="183" t="s">
        <v>202</v>
      </c>
      <c r="I20" s="234" t="s">
        <v>193</v>
      </c>
      <c r="J20" s="234" t="s">
        <v>194</v>
      </c>
      <c r="K20" s="95">
        <v>1</v>
      </c>
      <c r="L20" s="95">
        <v>1</v>
      </c>
      <c r="M20" s="95">
        <v>1</v>
      </c>
      <c r="N20" s="95">
        <v>1</v>
      </c>
      <c r="O20" s="85">
        <v>1</v>
      </c>
      <c r="P20" s="360"/>
      <c r="Q20" s="85">
        <v>1</v>
      </c>
      <c r="R20" s="85">
        <v>1</v>
      </c>
      <c r="S20" s="85"/>
      <c r="T20" s="85"/>
      <c r="U20" s="85">
        <v>1</v>
      </c>
      <c r="V20" s="98" t="s">
        <v>939</v>
      </c>
      <c r="W20" s="143" t="s">
        <v>940</v>
      </c>
      <c r="X20" s="143" t="s">
        <v>740</v>
      </c>
    </row>
    <row r="21" spans="1:24" customFormat="1" x14ac:dyDescent="0.25">
      <c r="A21" s="347" t="s">
        <v>54</v>
      </c>
      <c r="B21" s="124" t="s">
        <v>835</v>
      </c>
      <c r="C21" s="348" t="s">
        <v>55</v>
      </c>
      <c r="D21" s="349"/>
      <c r="E21" s="125" t="s">
        <v>56</v>
      </c>
      <c r="F21" s="126"/>
      <c r="G21" s="126"/>
      <c r="H21" s="185"/>
      <c r="I21" s="343" t="s">
        <v>57</v>
      </c>
      <c r="J21" s="337" t="s">
        <v>56</v>
      </c>
      <c r="K21" s="338"/>
      <c r="L21" s="338"/>
      <c r="M21" s="338"/>
      <c r="N21" s="338"/>
      <c r="O21" s="338"/>
      <c r="P21" s="338"/>
      <c r="Q21" s="338"/>
      <c r="R21" s="339"/>
      <c r="S21" s="354" t="s">
        <v>58</v>
      </c>
      <c r="T21" s="354"/>
      <c r="U21" s="354"/>
      <c r="V21" s="330" t="s">
        <v>59</v>
      </c>
      <c r="W21" s="330"/>
      <c r="X21" s="330"/>
    </row>
    <row r="22" spans="1:24" customFormat="1" x14ac:dyDescent="0.25">
      <c r="A22" s="347"/>
      <c r="B22" s="124" t="s">
        <v>60</v>
      </c>
      <c r="C22" s="350"/>
      <c r="D22" s="351"/>
      <c r="E22" s="340" t="s">
        <v>836</v>
      </c>
      <c r="F22" s="341"/>
      <c r="G22" s="341"/>
      <c r="H22" s="342"/>
      <c r="I22" s="343"/>
      <c r="J22" s="340" t="s">
        <v>203</v>
      </c>
      <c r="K22" s="341"/>
      <c r="L22" s="341"/>
      <c r="M22" s="341"/>
      <c r="N22" s="341"/>
      <c r="O22" s="341"/>
      <c r="P22" s="341"/>
      <c r="Q22" s="341"/>
      <c r="R22" s="342"/>
      <c r="S22" s="354"/>
      <c r="T22" s="354"/>
      <c r="U22" s="354"/>
      <c r="V22" s="330" t="s">
        <v>1136</v>
      </c>
      <c r="W22" s="330"/>
      <c r="X22" s="330"/>
    </row>
    <row r="23" spans="1:24" customFormat="1" x14ac:dyDescent="0.25">
      <c r="A23" s="347"/>
      <c r="B23" s="124" t="s">
        <v>837</v>
      </c>
      <c r="C23" s="352"/>
      <c r="D23" s="353"/>
      <c r="E23" s="340" t="s">
        <v>838</v>
      </c>
      <c r="F23" s="341"/>
      <c r="G23" s="341"/>
      <c r="H23" s="342"/>
      <c r="I23" s="343"/>
      <c r="J23" s="340" t="s">
        <v>204</v>
      </c>
      <c r="K23" s="341"/>
      <c r="L23" s="341"/>
      <c r="M23" s="341"/>
      <c r="N23" s="341"/>
      <c r="O23" s="341"/>
      <c r="P23" s="341"/>
      <c r="Q23" s="341"/>
      <c r="R23" s="342"/>
      <c r="S23" s="354"/>
      <c r="T23" s="354"/>
      <c r="U23" s="354"/>
      <c r="V23" s="361" t="s">
        <v>64</v>
      </c>
      <c r="W23" s="361"/>
      <c r="X23" s="361"/>
    </row>
  </sheetData>
  <mergeCells count="38">
    <mergeCell ref="V23:X23"/>
    <mergeCell ref="A9:A10"/>
    <mergeCell ref="B9:B10"/>
    <mergeCell ref="C9:C10"/>
    <mergeCell ref="D9:D10"/>
    <mergeCell ref="E9:E10"/>
    <mergeCell ref="F9:F10"/>
    <mergeCell ref="G9:G10"/>
    <mergeCell ref="H9:H10"/>
    <mergeCell ref="I9:I10"/>
    <mergeCell ref="J9:J10"/>
    <mergeCell ref="K9:O9"/>
    <mergeCell ref="Q9:U9"/>
    <mergeCell ref="V9:V10"/>
    <mergeCell ref="W9:W10"/>
    <mergeCell ref="V21:X21"/>
    <mergeCell ref="X9:X10"/>
    <mergeCell ref="A2:A5"/>
    <mergeCell ref="B2:W2"/>
    <mergeCell ref="B3:W3"/>
    <mergeCell ref="B4:W5"/>
    <mergeCell ref="P9:P20"/>
    <mergeCell ref="V22:X22"/>
    <mergeCell ref="A1:O1"/>
    <mergeCell ref="A6:O6"/>
    <mergeCell ref="B7:X7"/>
    <mergeCell ref="J21:R21"/>
    <mergeCell ref="E22:H22"/>
    <mergeCell ref="J22:R22"/>
    <mergeCell ref="I21:I23"/>
    <mergeCell ref="E23:H23"/>
    <mergeCell ref="J23:R23"/>
    <mergeCell ref="A11:A20"/>
    <mergeCell ref="B11:B14"/>
    <mergeCell ref="B16:B17"/>
    <mergeCell ref="A21:A23"/>
    <mergeCell ref="C21:D23"/>
    <mergeCell ref="S21:U23"/>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2E8DD-DCC7-4392-BFE6-11E47ABA28AA}">
  <dimension ref="A1:AC24"/>
  <sheetViews>
    <sheetView showGridLines="0" topLeftCell="C1" zoomScale="70" zoomScaleNormal="70" workbookViewId="0">
      <selection activeCell="J45" sqref="J44:J45"/>
    </sheetView>
  </sheetViews>
  <sheetFormatPr baseColWidth="10" defaultColWidth="10.28515625" defaultRowHeight="15" x14ac:dyDescent="0.25"/>
  <cols>
    <col min="1" max="1" width="17.7109375" style="86" customWidth="1"/>
    <col min="2" max="2" width="18.85546875" style="86" customWidth="1"/>
    <col min="3" max="3" width="5.42578125" style="86" customWidth="1"/>
    <col min="4" max="4" width="46.85546875" style="86" customWidth="1"/>
    <col min="5" max="5" width="15.5703125" style="86" customWidth="1"/>
    <col min="6" max="6" width="17.28515625" style="86" customWidth="1"/>
    <col min="7" max="7" width="28.5703125" style="86" customWidth="1"/>
    <col min="8" max="8" width="19" style="86" customWidth="1"/>
    <col min="9" max="9" width="13.42578125" style="86" customWidth="1"/>
    <col min="10" max="10" width="20.42578125" style="86" customWidth="1"/>
    <col min="11" max="14" width="5.7109375" style="86" customWidth="1"/>
    <col min="15" max="15" width="7.7109375" style="86" customWidth="1"/>
    <col min="16" max="16" width="1.42578125" style="169" customWidth="1"/>
    <col min="17" max="20" width="6.140625" style="86" customWidth="1"/>
    <col min="21" max="21" width="7.85546875" style="86" customWidth="1"/>
    <col min="22" max="22" width="69.28515625" style="128" customWidth="1"/>
    <col min="23" max="23" width="28.42578125" style="86" customWidth="1"/>
    <col min="24" max="24" width="25.42578125" style="86" customWidth="1"/>
    <col min="25" max="25" width="38.42578125" style="86" customWidth="1"/>
    <col min="26" max="16384" width="10.28515625" style="86"/>
  </cols>
  <sheetData>
    <row r="1" spans="1:29" ht="15.75"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9" ht="15.75" x14ac:dyDescent="0.25">
      <c r="A2" s="355"/>
      <c r="B2" s="322" t="s">
        <v>0</v>
      </c>
      <c r="C2" s="322"/>
      <c r="D2" s="322"/>
      <c r="E2" s="322"/>
      <c r="F2" s="322"/>
      <c r="G2" s="322"/>
      <c r="H2" s="322"/>
      <c r="I2" s="322"/>
      <c r="J2" s="322"/>
      <c r="K2" s="322"/>
      <c r="L2" s="322"/>
      <c r="M2" s="322"/>
      <c r="N2" s="322"/>
      <c r="O2" s="322"/>
      <c r="P2" s="322"/>
      <c r="Q2" s="322"/>
      <c r="R2" s="322"/>
      <c r="S2" s="322"/>
      <c r="T2" s="322"/>
      <c r="U2" s="322"/>
      <c r="V2" s="322"/>
      <c r="W2" s="323"/>
      <c r="X2" s="87" t="s">
        <v>1</v>
      </c>
    </row>
    <row r="3" spans="1:29" x14ac:dyDescent="0.25">
      <c r="A3" s="356"/>
      <c r="B3" s="275" t="s">
        <v>2</v>
      </c>
      <c r="C3" s="275"/>
      <c r="D3" s="275"/>
      <c r="E3" s="275"/>
      <c r="F3" s="275"/>
      <c r="G3" s="275"/>
      <c r="H3" s="275"/>
      <c r="I3" s="275"/>
      <c r="J3" s="275"/>
      <c r="K3" s="275"/>
      <c r="L3" s="275"/>
      <c r="M3" s="275"/>
      <c r="N3" s="275"/>
      <c r="O3" s="275"/>
      <c r="P3" s="275"/>
      <c r="Q3" s="275"/>
      <c r="R3" s="275"/>
      <c r="S3" s="275"/>
      <c r="T3" s="275"/>
      <c r="U3" s="275"/>
      <c r="V3" s="275"/>
      <c r="W3" s="276"/>
      <c r="X3" s="88" t="s">
        <v>3</v>
      </c>
    </row>
    <row r="4" spans="1:29" ht="21" x14ac:dyDescent="0.25">
      <c r="A4" s="356"/>
      <c r="B4" s="277" t="s">
        <v>65</v>
      </c>
      <c r="C4" s="277"/>
      <c r="D4" s="277"/>
      <c r="E4" s="277"/>
      <c r="F4" s="277"/>
      <c r="G4" s="277"/>
      <c r="H4" s="277"/>
      <c r="I4" s="277"/>
      <c r="J4" s="277"/>
      <c r="K4" s="277"/>
      <c r="L4" s="277"/>
      <c r="M4" s="277"/>
      <c r="N4" s="277"/>
      <c r="O4" s="277"/>
      <c r="P4" s="277"/>
      <c r="Q4" s="277"/>
      <c r="R4" s="277"/>
      <c r="S4" s="277"/>
      <c r="T4" s="277"/>
      <c r="U4" s="277"/>
      <c r="V4" s="277"/>
      <c r="W4" s="278"/>
      <c r="X4" s="89" t="s">
        <v>66</v>
      </c>
    </row>
    <row r="5" spans="1:29" ht="15.75" thickBot="1" x14ac:dyDescent="0.3">
      <c r="A5" s="357"/>
      <c r="B5" s="279"/>
      <c r="C5" s="279"/>
      <c r="D5" s="279"/>
      <c r="E5" s="279"/>
      <c r="F5" s="279"/>
      <c r="G5" s="279"/>
      <c r="H5" s="279"/>
      <c r="I5" s="279"/>
      <c r="J5" s="279"/>
      <c r="K5" s="279"/>
      <c r="L5" s="279"/>
      <c r="M5" s="279"/>
      <c r="N5" s="279"/>
      <c r="O5" s="279"/>
      <c r="P5" s="279"/>
      <c r="Q5" s="279"/>
      <c r="R5" s="279"/>
      <c r="S5" s="279"/>
      <c r="T5" s="279"/>
      <c r="U5" s="279"/>
      <c r="V5" s="279"/>
      <c r="W5" s="280"/>
      <c r="X5" s="90" t="s">
        <v>6</v>
      </c>
    </row>
    <row r="6" spans="1:29" ht="15.75" thickBot="1" x14ac:dyDescent="0.3">
      <c r="A6" s="332"/>
      <c r="B6" s="333"/>
      <c r="C6" s="333"/>
      <c r="D6" s="333"/>
      <c r="E6" s="333"/>
      <c r="F6" s="333"/>
      <c r="G6" s="333"/>
      <c r="H6" s="333"/>
      <c r="I6" s="333"/>
      <c r="J6" s="333"/>
      <c r="K6" s="333"/>
      <c r="L6" s="333"/>
      <c r="M6" s="333"/>
      <c r="N6" s="333"/>
      <c r="O6" s="333"/>
      <c r="P6" s="333"/>
      <c r="Q6" s="333"/>
      <c r="R6" s="333"/>
      <c r="S6" s="333"/>
      <c r="T6" s="333"/>
      <c r="U6" s="333"/>
      <c r="V6" s="333"/>
      <c r="W6" s="333"/>
      <c r="X6" s="365"/>
    </row>
    <row r="7" spans="1:29" ht="15.75" thickBot="1" x14ac:dyDescent="0.3">
      <c r="A7" s="114" t="s">
        <v>7</v>
      </c>
      <c r="B7" s="424" t="s">
        <v>744</v>
      </c>
      <c r="C7" s="425"/>
      <c r="D7" s="425"/>
      <c r="E7" s="425"/>
      <c r="F7" s="425"/>
      <c r="G7" s="425"/>
      <c r="H7" s="425"/>
      <c r="I7" s="425"/>
      <c r="J7" s="425"/>
      <c r="K7" s="425"/>
      <c r="L7" s="425"/>
      <c r="M7" s="425"/>
      <c r="N7" s="425"/>
      <c r="O7" s="425"/>
      <c r="P7" s="425"/>
      <c r="Q7" s="425"/>
      <c r="R7" s="425"/>
      <c r="S7" s="425"/>
      <c r="T7" s="425"/>
      <c r="U7" s="425"/>
      <c r="V7" s="425"/>
      <c r="W7" s="425"/>
      <c r="X7" s="426"/>
    </row>
    <row r="8" spans="1:29" x14ac:dyDescent="0.25">
      <c r="A8" s="92"/>
      <c r="B8" s="92"/>
      <c r="C8" s="92"/>
      <c r="D8" s="92"/>
      <c r="E8" s="92"/>
      <c r="F8" s="92"/>
      <c r="G8" s="92"/>
      <c r="H8" s="92"/>
      <c r="I8" s="92"/>
      <c r="J8" s="92"/>
      <c r="K8" s="92"/>
      <c r="L8" s="92"/>
      <c r="M8" s="92"/>
      <c r="N8" s="92"/>
      <c r="O8" s="92"/>
      <c r="P8" s="92"/>
      <c r="Q8" s="92"/>
      <c r="R8" s="92"/>
      <c r="S8" s="92"/>
      <c r="T8" s="92"/>
      <c r="U8" s="92"/>
      <c r="V8" s="115"/>
      <c r="W8" s="116"/>
      <c r="X8" s="116"/>
    </row>
    <row r="9" spans="1:29" x14ac:dyDescent="0.25">
      <c r="A9" s="469" t="s">
        <v>8</v>
      </c>
      <c r="B9" s="469" t="s">
        <v>9</v>
      </c>
      <c r="C9" s="469" t="s">
        <v>10</v>
      </c>
      <c r="D9" s="469" t="s">
        <v>11</v>
      </c>
      <c r="E9" s="469" t="s">
        <v>12</v>
      </c>
      <c r="F9" s="469" t="s">
        <v>13</v>
      </c>
      <c r="G9" s="469" t="s">
        <v>14</v>
      </c>
      <c r="H9" s="469" t="s">
        <v>15</v>
      </c>
      <c r="I9" s="469" t="s">
        <v>16</v>
      </c>
      <c r="J9" s="469" t="s">
        <v>17</v>
      </c>
      <c r="K9" s="470" t="s">
        <v>18</v>
      </c>
      <c r="L9" s="470"/>
      <c r="M9" s="470"/>
      <c r="N9" s="470"/>
      <c r="O9" s="470"/>
      <c r="P9" s="469"/>
      <c r="Q9" s="469" t="s">
        <v>19</v>
      </c>
      <c r="R9" s="469"/>
      <c r="S9" s="469"/>
      <c r="T9" s="469"/>
      <c r="U9" s="469"/>
      <c r="V9" s="469" t="s">
        <v>20</v>
      </c>
      <c r="W9" s="469" t="s">
        <v>21</v>
      </c>
      <c r="X9" s="469" t="s">
        <v>22</v>
      </c>
    </row>
    <row r="10" spans="1:29" ht="25.5" x14ac:dyDescent="0.25">
      <c r="A10" s="469"/>
      <c r="B10" s="469"/>
      <c r="C10" s="469"/>
      <c r="D10" s="469"/>
      <c r="E10" s="469"/>
      <c r="F10" s="469"/>
      <c r="G10" s="469"/>
      <c r="H10" s="469"/>
      <c r="I10" s="469"/>
      <c r="J10" s="469"/>
      <c r="K10" s="471" t="s">
        <v>23</v>
      </c>
      <c r="L10" s="471" t="s">
        <v>24</v>
      </c>
      <c r="M10" s="471" t="s">
        <v>25</v>
      </c>
      <c r="N10" s="471" t="s">
        <v>26</v>
      </c>
      <c r="O10" s="471" t="s">
        <v>27</v>
      </c>
      <c r="P10" s="469"/>
      <c r="Q10" s="471" t="s">
        <v>23</v>
      </c>
      <c r="R10" s="471" t="s">
        <v>24</v>
      </c>
      <c r="S10" s="471" t="s">
        <v>25</v>
      </c>
      <c r="T10" s="471" t="s">
        <v>26</v>
      </c>
      <c r="U10" s="471" t="s">
        <v>27</v>
      </c>
      <c r="V10" s="469"/>
      <c r="W10" s="469"/>
      <c r="X10" s="469"/>
    </row>
    <row r="11" spans="1:29" ht="229.5" x14ac:dyDescent="0.25">
      <c r="A11" s="344" t="s">
        <v>745</v>
      </c>
      <c r="B11" s="367" t="s">
        <v>746</v>
      </c>
      <c r="C11" s="234">
        <v>1</v>
      </c>
      <c r="D11" s="234" t="s">
        <v>747</v>
      </c>
      <c r="E11" s="234" t="s">
        <v>205</v>
      </c>
      <c r="F11" s="234" t="s">
        <v>748</v>
      </c>
      <c r="G11" s="519" t="s">
        <v>749</v>
      </c>
      <c r="H11" s="520" t="s">
        <v>750</v>
      </c>
      <c r="I11" s="234" t="s">
        <v>36</v>
      </c>
      <c r="J11" s="234" t="s">
        <v>751</v>
      </c>
      <c r="K11" s="110">
        <v>0.25</v>
      </c>
      <c r="L11" s="85">
        <v>0.25</v>
      </c>
      <c r="M11" s="85">
        <v>0.25</v>
      </c>
      <c r="N11" s="85">
        <v>0.25</v>
      </c>
      <c r="O11" s="85">
        <f t="shared" ref="O11:O15" si="0">SUM(K11:N11)</f>
        <v>1</v>
      </c>
      <c r="P11" s="469"/>
      <c r="Q11" s="110">
        <v>0.25</v>
      </c>
      <c r="R11" s="110">
        <v>0.25</v>
      </c>
      <c r="S11" s="100"/>
      <c r="T11" s="100"/>
      <c r="U11" s="110">
        <f t="shared" ref="U11:U17" si="1">SUM(Q11:T11)</f>
        <v>0.5</v>
      </c>
      <c r="V11" s="93" t="s">
        <v>941</v>
      </c>
      <c r="W11" s="111" t="s">
        <v>743</v>
      </c>
      <c r="X11" s="111" t="s">
        <v>743</v>
      </c>
      <c r="Y11" s="117"/>
    </row>
    <row r="12" spans="1:29" ht="89.25" x14ac:dyDescent="0.25">
      <c r="A12" s="345"/>
      <c r="B12" s="368"/>
      <c r="C12" s="234">
        <v>2</v>
      </c>
      <c r="D12" s="234" t="s">
        <v>206</v>
      </c>
      <c r="E12" s="234" t="s">
        <v>205</v>
      </c>
      <c r="F12" s="100" t="s">
        <v>207</v>
      </c>
      <c r="G12" s="520" t="s">
        <v>752</v>
      </c>
      <c r="H12" s="520" t="s">
        <v>753</v>
      </c>
      <c r="I12" s="234" t="s">
        <v>118</v>
      </c>
      <c r="J12" s="107" t="s">
        <v>754</v>
      </c>
      <c r="K12" s="85">
        <v>0.34</v>
      </c>
      <c r="L12" s="85">
        <v>0</v>
      </c>
      <c r="M12" s="85">
        <v>0.33</v>
      </c>
      <c r="N12" s="85">
        <v>0.33</v>
      </c>
      <c r="O12" s="85">
        <f t="shared" si="0"/>
        <v>1</v>
      </c>
      <c r="P12" s="469"/>
      <c r="Q12" s="110">
        <v>0.34</v>
      </c>
      <c r="R12" s="110">
        <v>0</v>
      </c>
      <c r="S12" s="100"/>
      <c r="T12" s="100"/>
      <c r="U12" s="110">
        <f t="shared" si="1"/>
        <v>0.34</v>
      </c>
      <c r="V12" s="98" t="s">
        <v>942</v>
      </c>
      <c r="W12" s="111" t="s">
        <v>743</v>
      </c>
      <c r="X12" s="111" t="s">
        <v>743</v>
      </c>
    </row>
    <row r="13" spans="1:29" ht="293.25" x14ac:dyDescent="0.25">
      <c r="A13" s="345"/>
      <c r="B13" s="368"/>
      <c r="C13" s="234">
        <v>3</v>
      </c>
      <c r="D13" s="234" t="s">
        <v>755</v>
      </c>
      <c r="E13" s="234" t="s">
        <v>205</v>
      </c>
      <c r="F13" s="100" t="s">
        <v>208</v>
      </c>
      <c r="G13" s="520" t="s">
        <v>756</v>
      </c>
      <c r="H13" s="520" t="s">
        <v>757</v>
      </c>
      <c r="I13" s="234" t="s">
        <v>118</v>
      </c>
      <c r="J13" s="107" t="s">
        <v>209</v>
      </c>
      <c r="K13" s="85">
        <v>0.25</v>
      </c>
      <c r="L13" s="85">
        <v>0.25</v>
      </c>
      <c r="M13" s="85">
        <v>0.25</v>
      </c>
      <c r="N13" s="85">
        <v>0.25</v>
      </c>
      <c r="O13" s="85">
        <f t="shared" si="0"/>
        <v>1</v>
      </c>
      <c r="P13" s="469"/>
      <c r="Q13" s="110">
        <v>0.25</v>
      </c>
      <c r="R13" s="110">
        <v>0.25</v>
      </c>
      <c r="S13" s="100"/>
      <c r="T13" s="100"/>
      <c r="U13" s="110">
        <f t="shared" si="1"/>
        <v>0.5</v>
      </c>
      <c r="V13" s="98" t="s">
        <v>943</v>
      </c>
      <c r="W13" s="111" t="s">
        <v>743</v>
      </c>
      <c r="X13" s="111" t="s">
        <v>743</v>
      </c>
    </row>
    <row r="14" spans="1:29" ht="102" x14ac:dyDescent="0.25">
      <c r="A14" s="345"/>
      <c r="B14" s="368"/>
      <c r="C14" s="234">
        <v>4</v>
      </c>
      <c r="D14" s="234" t="s">
        <v>210</v>
      </c>
      <c r="E14" s="234" t="s">
        <v>205</v>
      </c>
      <c r="F14" s="234" t="s">
        <v>211</v>
      </c>
      <c r="G14" s="520" t="s">
        <v>758</v>
      </c>
      <c r="H14" s="520" t="s">
        <v>759</v>
      </c>
      <c r="I14" s="234" t="s">
        <v>118</v>
      </c>
      <c r="J14" s="234" t="s">
        <v>212</v>
      </c>
      <c r="K14" s="85">
        <v>0.25</v>
      </c>
      <c r="L14" s="85">
        <v>0.25</v>
      </c>
      <c r="M14" s="85">
        <v>0.25</v>
      </c>
      <c r="N14" s="85">
        <v>0.25</v>
      </c>
      <c r="O14" s="85">
        <f t="shared" si="0"/>
        <v>1</v>
      </c>
      <c r="P14" s="469"/>
      <c r="Q14" s="110">
        <v>0.25</v>
      </c>
      <c r="R14" s="110">
        <v>0.25</v>
      </c>
      <c r="S14" s="100"/>
      <c r="T14" s="100"/>
      <c r="U14" s="110">
        <f t="shared" si="1"/>
        <v>0.5</v>
      </c>
      <c r="V14" s="93" t="s">
        <v>944</v>
      </c>
      <c r="W14" s="111" t="s">
        <v>743</v>
      </c>
      <c r="X14" s="111" t="s">
        <v>743</v>
      </c>
      <c r="Z14" s="118"/>
      <c r="AB14" s="118"/>
      <c r="AC14" s="117"/>
    </row>
    <row r="15" spans="1:29" ht="165.75" x14ac:dyDescent="0.25">
      <c r="A15" s="345"/>
      <c r="B15" s="368"/>
      <c r="C15" s="234">
        <v>5</v>
      </c>
      <c r="D15" s="234" t="s">
        <v>760</v>
      </c>
      <c r="E15" s="234" t="s">
        <v>205</v>
      </c>
      <c r="F15" s="234" t="s">
        <v>761</v>
      </c>
      <c r="G15" s="520" t="s">
        <v>762</v>
      </c>
      <c r="H15" s="520" t="s">
        <v>763</v>
      </c>
      <c r="I15" s="234" t="s">
        <v>193</v>
      </c>
      <c r="J15" s="107" t="s">
        <v>764</v>
      </c>
      <c r="K15" s="85">
        <v>0.2</v>
      </c>
      <c r="L15" s="85">
        <v>0.4</v>
      </c>
      <c r="M15" s="85">
        <v>0.4</v>
      </c>
      <c r="N15" s="85"/>
      <c r="O15" s="85">
        <f t="shared" si="0"/>
        <v>1</v>
      </c>
      <c r="P15" s="469"/>
      <c r="Q15" s="110">
        <v>0.2</v>
      </c>
      <c r="R15" s="110">
        <v>0.4</v>
      </c>
      <c r="S15" s="100"/>
      <c r="T15" s="100"/>
      <c r="U15" s="110">
        <f t="shared" si="1"/>
        <v>0.60000000000000009</v>
      </c>
      <c r="V15" s="521" t="s">
        <v>945</v>
      </c>
      <c r="W15" s="111" t="s">
        <v>743</v>
      </c>
      <c r="X15" s="111" t="s">
        <v>743</v>
      </c>
      <c r="Z15" s="118"/>
      <c r="AB15" s="118"/>
    </row>
    <row r="16" spans="1:29" ht="409.5" x14ac:dyDescent="0.25">
      <c r="A16" s="345" t="s">
        <v>220</v>
      </c>
      <c r="B16" s="344" t="s">
        <v>221</v>
      </c>
      <c r="C16" s="119">
        <v>1</v>
      </c>
      <c r="D16" s="120" t="s">
        <v>765</v>
      </c>
      <c r="E16" s="121" t="s">
        <v>222</v>
      </c>
      <c r="F16" s="121" t="s">
        <v>766</v>
      </c>
      <c r="G16" s="522" t="s">
        <v>767</v>
      </c>
      <c r="H16" s="522" t="s">
        <v>768</v>
      </c>
      <c r="I16" s="121" t="s">
        <v>118</v>
      </c>
      <c r="J16" s="121" t="s">
        <v>769</v>
      </c>
      <c r="K16" s="122">
        <v>0.25</v>
      </c>
      <c r="L16" s="122">
        <v>0.25</v>
      </c>
      <c r="M16" s="122">
        <v>0.25</v>
      </c>
      <c r="N16" s="122">
        <v>0.25</v>
      </c>
      <c r="O16" s="122">
        <v>1</v>
      </c>
      <c r="P16" s="523"/>
      <c r="Q16" s="110">
        <v>0.25</v>
      </c>
      <c r="R16" s="524">
        <v>0.57999999999999996</v>
      </c>
      <c r="S16" s="112"/>
      <c r="T16" s="112"/>
      <c r="U16" s="110">
        <f t="shared" si="1"/>
        <v>0.83</v>
      </c>
      <c r="V16" s="525" t="s">
        <v>946</v>
      </c>
      <c r="W16" s="113" t="s">
        <v>947</v>
      </c>
      <c r="X16" s="113" t="s">
        <v>948</v>
      </c>
      <c r="Y16" s="526"/>
      <c r="Z16" s="527"/>
      <c r="AA16" s="118"/>
    </row>
    <row r="17" spans="1:27" ht="331.5" x14ac:dyDescent="0.25">
      <c r="A17" s="346"/>
      <c r="B17" s="346"/>
      <c r="C17" s="119">
        <v>2</v>
      </c>
      <c r="D17" s="120" t="s">
        <v>770</v>
      </c>
      <c r="E17" s="121" t="s">
        <v>222</v>
      </c>
      <c r="F17" s="112" t="s">
        <v>771</v>
      </c>
      <c r="G17" s="522" t="s">
        <v>772</v>
      </c>
      <c r="H17" s="522" t="s">
        <v>773</v>
      </c>
      <c r="I17" s="112" t="s">
        <v>118</v>
      </c>
      <c r="J17" s="112" t="s">
        <v>774</v>
      </c>
      <c r="K17" s="123">
        <v>0</v>
      </c>
      <c r="L17" s="123">
        <v>0.3</v>
      </c>
      <c r="M17" s="123">
        <v>0.35</v>
      </c>
      <c r="N17" s="123">
        <v>0.35</v>
      </c>
      <c r="O17" s="123">
        <v>1</v>
      </c>
      <c r="P17" s="528"/>
      <c r="Q17" s="110">
        <v>0</v>
      </c>
      <c r="R17" s="123">
        <v>0</v>
      </c>
      <c r="S17" s="112"/>
      <c r="T17" s="112"/>
      <c r="U17" s="110">
        <f t="shared" si="1"/>
        <v>0</v>
      </c>
      <c r="V17" s="529" t="s">
        <v>949</v>
      </c>
      <c r="W17" s="113" t="s">
        <v>950</v>
      </c>
      <c r="X17" s="143" t="s">
        <v>951</v>
      </c>
      <c r="AA17" s="131"/>
    </row>
    <row r="18" spans="1:27" customFormat="1" x14ac:dyDescent="0.25">
      <c r="A18" s="469" t="s">
        <v>54</v>
      </c>
      <c r="B18" s="124" t="s">
        <v>775</v>
      </c>
      <c r="C18" s="474" t="s">
        <v>55</v>
      </c>
      <c r="D18" s="475"/>
      <c r="E18" s="125" t="s">
        <v>56</v>
      </c>
      <c r="F18" s="126"/>
      <c r="G18" s="126"/>
      <c r="H18" s="126"/>
      <c r="I18" s="476" t="s">
        <v>57</v>
      </c>
      <c r="J18" s="337" t="s">
        <v>56</v>
      </c>
      <c r="K18" s="338"/>
      <c r="L18" s="338"/>
      <c r="M18" s="338"/>
      <c r="N18" s="338"/>
      <c r="O18" s="338"/>
      <c r="P18" s="338"/>
      <c r="Q18" s="338"/>
      <c r="R18" s="339"/>
      <c r="S18" s="477" t="s">
        <v>58</v>
      </c>
      <c r="T18" s="477"/>
      <c r="U18" s="477"/>
      <c r="V18" s="361" t="s">
        <v>59</v>
      </c>
      <c r="W18" s="361"/>
      <c r="X18" s="361"/>
    </row>
    <row r="19" spans="1:27" customFormat="1" x14ac:dyDescent="0.25">
      <c r="A19" s="469"/>
      <c r="B19" s="124" t="s">
        <v>952</v>
      </c>
      <c r="C19" s="478"/>
      <c r="D19" s="479"/>
      <c r="E19" s="340" t="s">
        <v>776</v>
      </c>
      <c r="F19" s="341"/>
      <c r="G19" s="341"/>
      <c r="H19" s="342"/>
      <c r="I19" s="476"/>
      <c r="J19" s="340" t="s">
        <v>777</v>
      </c>
      <c r="K19" s="341"/>
      <c r="L19" s="341"/>
      <c r="M19" s="341"/>
      <c r="N19" s="341"/>
      <c r="O19" s="341"/>
      <c r="P19" s="341"/>
      <c r="Q19" s="341"/>
      <c r="R19" s="342"/>
      <c r="S19" s="477"/>
      <c r="T19" s="477"/>
      <c r="U19" s="477"/>
      <c r="V19" s="361" t="s">
        <v>1137</v>
      </c>
      <c r="W19" s="361"/>
      <c r="X19" s="361"/>
    </row>
    <row r="20" spans="1:27" customFormat="1" ht="25.5" x14ac:dyDescent="0.25">
      <c r="A20" s="469"/>
      <c r="B20" s="127" t="s">
        <v>953</v>
      </c>
      <c r="C20" s="480"/>
      <c r="D20" s="481"/>
      <c r="E20" s="340" t="s">
        <v>778</v>
      </c>
      <c r="F20" s="341"/>
      <c r="G20" s="341"/>
      <c r="H20" s="342"/>
      <c r="I20" s="476"/>
      <c r="J20" s="340" t="s">
        <v>779</v>
      </c>
      <c r="K20" s="341"/>
      <c r="L20" s="341"/>
      <c r="M20" s="341"/>
      <c r="N20" s="341"/>
      <c r="O20" s="341"/>
      <c r="P20" s="341"/>
      <c r="Q20" s="341"/>
      <c r="R20" s="342"/>
      <c r="S20" s="477"/>
      <c r="T20" s="477"/>
      <c r="U20" s="477"/>
      <c r="V20" s="366" t="s">
        <v>64</v>
      </c>
      <c r="W20" s="366"/>
      <c r="X20" s="366"/>
    </row>
    <row r="24" spans="1:27" x14ac:dyDescent="0.25">
      <c r="B24" s="117"/>
    </row>
  </sheetData>
  <mergeCells count="39">
    <mergeCell ref="J18:R18"/>
    <mergeCell ref="S18:U20"/>
    <mergeCell ref="V18:X18"/>
    <mergeCell ref="E19:H19"/>
    <mergeCell ref="J19:R19"/>
    <mergeCell ref="V19:X19"/>
    <mergeCell ref="E20:H20"/>
    <mergeCell ref="J20:R20"/>
    <mergeCell ref="V20:X20"/>
    <mergeCell ref="A16:A17"/>
    <mergeCell ref="B16:B17"/>
    <mergeCell ref="A18:A20"/>
    <mergeCell ref="C18:D20"/>
    <mergeCell ref="I18:I20"/>
    <mergeCell ref="X9:X10"/>
    <mergeCell ref="J9:J10"/>
    <mergeCell ref="K9:O9"/>
    <mergeCell ref="A6:X6"/>
    <mergeCell ref="A1:V1"/>
    <mergeCell ref="A2:A5"/>
    <mergeCell ref="B2:W2"/>
    <mergeCell ref="B3:W3"/>
    <mergeCell ref="B4:W5"/>
    <mergeCell ref="Q9:U9"/>
    <mergeCell ref="V9:V10"/>
    <mergeCell ref="W9:W10"/>
    <mergeCell ref="B7:X7"/>
    <mergeCell ref="A9:A10"/>
    <mergeCell ref="B9:B10"/>
    <mergeCell ref="C9:C10"/>
    <mergeCell ref="I9:I10"/>
    <mergeCell ref="P9:P15"/>
    <mergeCell ref="A11:A15"/>
    <mergeCell ref="B11:B15"/>
    <mergeCell ref="D9:D10"/>
    <mergeCell ref="E9:E10"/>
    <mergeCell ref="F9:F10"/>
    <mergeCell ref="G9:G10"/>
    <mergeCell ref="H9:H10"/>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0A3C-1A43-41CD-9B13-BFBA10C32D71}">
  <dimension ref="A1:AB28"/>
  <sheetViews>
    <sheetView showGridLines="0" topLeftCell="B16" zoomScale="70" zoomScaleNormal="70" workbookViewId="0">
      <selection activeCell="V36" sqref="V36"/>
    </sheetView>
  </sheetViews>
  <sheetFormatPr baseColWidth="10" defaultColWidth="10.28515625" defaultRowHeight="15" x14ac:dyDescent="0.25"/>
  <cols>
    <col min="1" max="1" width="17.7109375" style="86" customWidth="1"/>
    <col min="2" max="2" width="18.85546875" style="86" customWidth="1"/>
    <col min="3" max="3" width="5.42578125" style="86" customWidth="1"/>
    <col min="4" max="4" width="46.85546875" style="86" customWidth="1"/>
    <col min="5" max="5" width="15.5703125" style="86" customWidth="1"/>
    <col min="6" max="6" width="17.28515625" style="86" customWidth="1"/>
    <col min="7" max="7" width="28.5703125" style="86" customWidth="1"/>
    <col min="8" max="8" width="16" style="86" customWidth="1"/>
    <col min="9" max="9" width="13.42578125" style="86" customWidth="1"/>
    <col min="10" max="10" width="20.42578125" style="86" customWidth="1"/>
    <col min="11" max="14" width="5.7109375" style="86" customWidth="1"/>
    <col min="15" max="15" width="7.7109375" style="86" customWidth="1"/>
    <col min="16" max="16" width="1.42578125" style="169" customWidth="1"/>
    <col min="17" max="20" width="6.140625" style="86" customWidth="1"/>
    <col min="21" max="21" width="7.85546875" style="86" customWidth="1"/>
    <col min="22" max="22" width="69.28515625" style="128" customWidth="1"/>
    <col min="23" max="24" width="25.42578125" style="86" customWidth="1"/>
    <col min="25" max="25" width="60.7109375" style="86" customWidth="1"/>
    <col min="26" max="16384" width="10.28515625" style="86"/>
  </cols>
  <sheetData>
    <row r="1" spans="1:28" ht="15.75"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8" ht="15.75" x14ac:dyDescent="0.25">
      <c r="A2" s="355"/>
      <c r="B2" s="322" t="s">
        <v>0</v>
      </c>
      <c r="C2" s="322"/>
      <c r="D2" s="322"/>
      <c r="E2" s="322"/>
      <c r="F2" s="322"/>
      <c r="G2" s="322"/>
      <c r="H2" s="322"/>
      <c r="I2" s="322"/>
      <c r="J2" s="322"/>
      <c r="K2" s="322"/>
      <c r="L2" s="322"/>
      <c r="M2" s="322"/>
      <c r="N2" s="322"/>
      <c r="O2" s="322"/>
      <c r="P2" s="322"/>
      <c r="Q2" s="322"/>
      <c r="R2" s="322"/>
      <c r="S2" s="322"/>
      <c r="T2" s="322"/>
      <c r="U2" s="322"/>
      <c r="V2" s="322"/>
      <c r="W2" s="323"/>
      <c r="X2" s="87" t="s">
        <v>1</v>
      </c>
    </row>
    <row r="3" spans="1:28" x14ac:dyDescent="0.25">
      <c r="A3" s="356"/>
      <c r="B3" s="275" t="s">
        <v>2</v>
      </c>
      <c r="C3" s="275"/>
      <c r="D3" s="275"/>
      <c r="E3" s="275"/>
      <c r="F3" s="275"/>
      <c r="G3" s="275"/>
      <c r="H3" s="275"/>
      <c r="I3" s="275"/>
      <c r="J3" s="275"/>
      <c r="K3" s="275"/>
      <c r="L3" s="275"/>
      <c r="M3" s="275"/>
      <c r="N3" s="275"/>
      <c r="O3" s="275"/>
      <c r="P3" s="275"/>
      <c r="Q3" s="275"/>
      <c r="R3" s="275"/>
      <c r="S3" s="275"/>
      <c r="T3" s="275"/>
      <c r="U3" s="275"/>
      <c r="V3" s="275"/>
      <c r="W3" s="276"/>
      <c r="X3" s="88" t="s">
        <v>3</v>
      </c>
    </row>
    <row r="4" spans="1:28" ht="21" x14ac:dyDescent="0.25">
      <c r="A4" s="356"/>
      <c r="B4" s="277" t="s">
        <v>65</v>
      </c>
      <c r="C4" s="277"/>
      <c r="D4" s="277"/>
      <c r="E4" s="277"/>
      <c r="F4" s="277"/>
      <c r="G4" s="277"/>
      <c r="H4" s="277"/>
      <c r="I4" s="277"/>
      <c r="J4" s="277"/>
      <c r="K4" s="277"/>
      <c r="L4" s="277"/>
      <c r="M4" s="277"/>
      <c r="N4" s="277"/>
      <c r="O4" s="277"/>
      <c r="P4" s="277"/>
      <c r="Q4" s="277"/>
      <c r="R4" s="277"/>
      <c r="S4" s="277"/>
      <c r="T4" s="277"/>
      <c r="U4" s="277"/>
      <c r="V4" s="277"/>
      <c r="W4" s="278"/>
      <c r="X4" s="89" t="s">
        <v>66</v>
      </c>
    </row>
    <row r="5" spans="1:28" ht="15.75" thickBot="1" x14ac:dyDescent="0.3">
      <c r="A5" s="357"/>
      <c r="B5" s="279"/>
      <c r="C5" s="279"/>
      <c r="D5" s="279"/>
      <c r="E5" s="279"/>
      <c r="F5" s="279"/>
      <c r="G5" s="279"/>
      <c r="H5" s="279"/>
      <c r="I5" s="279"/>
      <c r="J5" s="279"/>
      <c r="K5" s="279"/>
      <c r="L5" s="279"/>
      <c r="M5" s="279"/>
      <c r="N5" s="279"/>
      <c r="O5" s="279"/>
      <c r="P5" s="279"/>
      <c r="Q5" s="279"/>
      <c r="R5" s="279"/>
      <c r="S5" s="279"/>
      <c r="T5" s="279"/>
      <c r="U5" s="279"/>
      <c r="V5" s="279"/>
      <c r="W5" s="280"/>
      <c r="X5" s="90" t="s">
        <v>6</v>
      </c>
    </row>
    <row r="6" spans="1:28" ht="15.75" thickBot="1" x14ac:dyDescent="0.3">
      <c r="A6" s="332"/>
      <c r="B6" s="333"/>
      <c r="C6" s="333"/>
      <c r="D6" s="333"/>
      <c r="E6" s="333"/>
      <c r="F6" s="333"/>
      <c r="G6" s="333"/>
      <c r="H6" s="333"/>
      <c r="I6" s="333"/>
      <c r="J6" s="333"/>
      <c r="K6" s="333"/>
      <c r="L6" s="333"/>
      <c r="M6" s="333"/>
      <c r="N6" s="333"/>
      <c r="O6" s="333"/>
      <c r="P6" s="333"/>
      <c r="Q6" s="333"/>
      <c r="R6" s="333"/>
      <c r="S6" s="333"/>
      <c r="T6" s="333"/>
      <c r="U6" s="333"/>
      <c r="V6" s="333"/>
      <c r="W6" s="333"/>
      <c r="X6" s="365"/>
    </row>
    <row r="7" spans="1:28" ht="15.75" thickBot="1" x14ac:dyDescent="0.3">
      <c r="A7" s="114" t="s">
        <v>7</v>
      </c>
      <c r="B7" s="424" t="s">
        <v>780</v>
      </c>
      <c r="C7" s="425"/>
      <c r="D7" s="425"/>
      <c r="E7" s="425"/>
      <c r="F7" s="425"/>
      <c r="G7" s="425"/>
      <c r="H7" s="425"/>
      <c r="I7" s="425"/>
      <c r="J7" s="425"/>
      <c r="K7" s="425"/>
      <c r="L7" s="425"/>
      <c r="M7" s="425"/>
      <c r="N7" s="425"/>
      <c r="O7" s="425"/>
      <c r="P7" s="425"/>
      <c r="Q7" s="425"/>
      <c r="R7" s="425"/>
      <c r="S7" s="425"/>
      <c r="T7" s="425"/>
      <c r="U7" s="425"/>
      <c r="V7" s="425"/>
      <c r="W7" s="425"/>
      <c r="X7" s="426"/>
      <c r="Y7" s="117"/>
    </row>
    <row r="8" spans="1:28" x14ac:dyDescent="0.25">
      <c r="A8" s="92"/>
      <c r="B8" s="92"/>
      <c r="C8" s="92"/>
      <c r="D8" s="92"/>
      <c r="E8" s="92"/>
      <c r="F8" s="92"/>
      <c r="G8" s="92"/>
      <c r="H8" s="92"/>
      <c r="I8" s="92"/>
      <c r="J8" s="92"/>
      <c r="K8" s="92"/>
      <c r="L8" s="92"/>
      <c r="M8" s="92"/>
      <c r="N8" s="92"/>
      <c r="O8" s="92"/>
      <c r="P8" s="92"/>
      <c r="Q8" s="92"/>
      <c r="R8" s="92"/>
      <c r="S8" s="92"/>
      <c r="T8" s="92"/>
      <c r="U8" s="92"/>
      <c r="V8" s="115"/>
      <c r="W8" s="116"/>
      <c r="X8" s="116"/>
    </row>
    <row r="9" spans="1:28" x14ac:dyDescent="0.25">
      <c r="A9" s="469" t="s">
        <v>8</v>
      </c>
      <c r="B9" s="469" t="s">
        <v>9</v>
      </c>
      <c r="C9" s="469" t="s">
        <v>10</v>
      </c>
      <c r="D9" s="469" t="s">
        <v>11</v>
      </c>
      <c r="E9" s="469" t="s">
        <v>12</v>
      </c>
      <c r="F9" s="469" t="s">
        <v>13</v>
      </c>
      <c r="G9" s="469" t="s">
        <v>14</v>
      </c>
      <c r="H9" s="469" t="s">
        <v>15</v>
      </c>
      <c r="I9" s="469" t="s">
        <v>16</v>
      </c>
      <c r="J9" s="469" t="s">
        <v>17</v>
      </c>
      <c r="K9" s="470" t="s">
        <v>18</v>
      </c>
      <c r="L9" s="470"/>
      <c r="M9" s="470"/>
      <c r="N9" s="470"/>
      <c r="O9" s="470"/>
      <c r="P9" s="469"/>
      <c r="Q9" s="469" t="s">
        <v>19</v>
      </c>
      <c r="R9" s="469"/>
      <c r="S9" s="469"/>
      <c r="T9" s="469"/>
      <c r="U9" s="469"/>
      <c r="V9" s="530" t="s">
        <v>20</v>
      </c>
      <c r="W9" s="469" t="s">
        <v>21</v>
      </c>
      <c r="X9" s="469" t="s">
        <v>22</v>
      </c>
    </row>
    <row r="10" spans="1:28" ht="25.5" x14ac:dyDescent="0.25">
      <c r="A10" s="469"/>
      <c r="B10" s="469"/>
      <c r="C10" s="469"/>
      <c r="D10" s="469"/>
      <c r="E10" s="469"/>
      <c r="F10" s="469"/>
      <c r="G10" s="469"/>
      <c r="H10" s="469"/>
      <c r="I10" s="469"/>
      <c r="J10" s="469"/>
      <c r="K10" s="471" t="s">
        <v>23</v>
      </c>
      <c r="L10" s="471" t="s">
        <v>24</v>
      </c>
      <c r="M10" s="471" t="s">
        <v>25</v>
      </c>
      <c r="N10" s="471" t="s">
        <v>26</v>
      </c>
      <c r="O10" s="471" t="s">
        <v>27</v>
      </c>
      <c r="P10" s="469"/>
      <c r="Q10" s="471" t="s">
        <v>23</v>
      </c>
      <c r="R10" s="471" t="s">
        <v>24</v>
      </c>
      <c r="S10" s="471" t="s">
        <v>25</v>
      </c>
      <c r="T10" s="471" t="s">
        <v>26</v>
      </c>
      <c r="U10" s="471" t="s">
        <v>27</v>
      </c>
      <c r="V10" s="530"/>
      <c r="W10" s="469"/>
      <c r="X10" s="469"/>
    </row>
    <row r="11" spans="1:28" ht="191.25" x14ac:dyDescent="0.25">
      <c r="A11" s="344" t="s">
        <v>745</v>
      </c>
      <c r="B11" s="367" t="s">
        <v>781</v>
      </c>
      <c r="C11" s="234">
        <v>1</v>
      </c>
      <c r="D11" s="234" t="s">
        <v>213</v>
      </c>
      <c r="E11" s="234" t="s">
        <v>205</v>
      </c>
      <c r="F11" s="531" t="s">
        <v>782</v>
      </c>
      <c r="G11" s="520" t="s">
        <v>783</v>
      </c>
      <c r="H11" s="520" t="s">
        <v>784</v>
      </c>
      <c r="I11" s="234" t="s">
        <v>118</v>
      </c>
      <c r="J11" s="234" t="s">
        <v>214</v>
      </c>
      <c r="K11" s="532">
        <v>0.74</v>
      </c>
      <c r="L11" s="532">
        <v>0.26</v>
      </c>
      <c r="M11" s="532">
        <v>0</v>
      </c>
      <c r="N11" s="532">
        <v>0</v>
      </c>
      <c r="O11" s="85">
        <f t="shared" ref="O11:O12" si="0">SUM(K11:N11)</f>
        <v>1</v>
      </c>
      <c r="P11" s="469"/>
      <c r="Q11" s="110">
        <v>0.74</v>
      </c>
      <c r="R11" s="110">
        <v>0.34</v>
      </c>
      <c r="S11" s="100"/>
      <c r="T11" s="100"/>
      <c r="U11" s="110">
        <f>SUM(Q11:T11)</f>
        <v>1.08</v>
      </c>
      <c r="V11" s="98" t="s">
        <v>954</v>
      </c>
      <c r="W11" s="111" t="s">
        <v>743</v>
      </c>
      <c r="X11" s="111" t="s">
        <v>743</v>
      </c>
      <c r="Y11" s="130"/>
      <c r="Z11" s="118"/>
      <c r="AB11" s="118"/>
    </row>
    <row r="12" spans="1:28" ht="102" x14ac:dyDescent="0.25">
      <c r="A12" s="345"/>
      <c r="B12" s="368"/>
      <c r="C12" s="234">
        <v>2</v>
      </c>
      <c r="D12" s="234" t="s">
        <v>215</v>
      </c>
      <c r="E12" s="234" t="s">
        <v>205</v>
      </c>
      <c r="F12" s="531" t="s">
        <v>785</v>
      </c>
      <c r="G12" s="520" t="s">
        <v>786</v>
      </c>
      <c r="H12" s="520" t="s">
        <v>787</v>
      </c>
      <c r="I12" s="234" t="s">
        <v>118</v>
      </c>
      <c r="J12" s="234" t="s">
        <v>214</v>
      </c>
      <c r="K12" s="532">
        <v>0.35</v>
      </c>
      <c r="L12" s="532">
        <v>0.25</v>
      </c>
      <c r="M12" s="532">
        <v>0.25</v>
      </c>
      <c r="N12" s="532">
        <v>0.15</v>
      </c>
      <c r="O12" s="85">
        <f t="shared" si="0"/>
        <v>1</v>
      </c>
      <c r="P12" s="469"/>
      <c r="Q12" s="110">
        <v>0.35</v>
      </c>
      <c r="R12" s="110">
        <v>0.3</v>
      </c>
      <c r="S12" s="100"/>
      <c r="T12" s="100"/>
      <c r="U12" s="110">
        <f>SUM(Q12:T12)</f>
        <v>0.64999999999999991</v>
      </c>
      <c r="V12" s="98" t="s">
        <v>955</v>
      </c>
      <c r="W12" s="111" t="s">
        <v>743</v>
      </c>
      <c r="X12" s="111" t="s">
        <v>743</v>
      </c>
      <c r="Y12" s="130"/>
      <c r="Z12" s="131"/>
      <c r="AB12" s="118"/>
    </row>
    <row r="13" spans="1:28" ht="255" x14ac:dyDescent="0.25">
      <c r="A13" s="345"/>
      <c r="B13" s="368"/>
      <c r="C13" s="234">
        <v>3</v>
      </c>
      <c r="D13" s="234" t="s">
        <v>216</v>
      </c>
      <c r="E13" s="234" t="s">
        <v>205</v>
      </c>
      <c r="F13" s="531" t="s">
        <v>788</v>
      </c>
      <c r="G13" s="520" t="s">
        <v>789</v>
      </c>
      <c r="H13" s="520" t="s">
        <v>790</v>
      </c>
      <c r="I13" s="234" t="s">
        <v>217</v>
      </c>
      <c r="J13" s="234" t="s">
        <v>218</v>
      </c>
      <c r="K13" s="85">
        <v>0</v>
      </c>
      <c r="L13" s="85">
        <v>0.5</v>
      </c>
      <c r="M13" s="85">
        <v>0</v>
      </c>
      <c r="N13" s="85">
        <v>0.5</v>
      </c>
      <c r="O13" s="85">
        <f t="shared" ref="O13:O15" si="1">SUM(K13:N13)</f>
        <v>1</v>
      </c>
      <c r="P13" s="469"/>
      <c r="Q13" s="110">
        <v>0</v>
      </c>
      <c r="R13" s="110">
        <v>0</v>
      </c>
      <c r="S13" s="100"/>
      <c r="T13" s="100"/>
      <c r="U13" s="110">
        <f>SUM(Q13:T13)</f>
        <v>0</v>
      </c>
      <c r="V13" s="98" t="s">
        <v>956</v>
      </c>
      <c r="W13" s="143" t="s">
        <v>957</v>
      </c>
      <c r="X13" s="143" t="s">
        <v>958</v>
      </c>
      <c r="Y13" s="130"/>
      <c r="Z13" s="131"/>
    </row>
    <row r="14" spans="1:28" ht="114.75" x14ac:dyDescent="0.25">
      <c r="A14" s="345"/>
      <c r="B14" s="368"/>
      <c r="C14" s="234">
        <v>4</v>
      </c>
      <c r="D14" s="234" t="s">
        <v>219</v>
      </c>
      <c r="E14" s="234" t="s">
        <v>205</v>
      </c>
      <c r="F14" s="531" t="s">
        <v>791</v>
      </c>
      <c r="G14" s="520" t="s">
        <v>792</v>
      </c>
      <c r="H14" s="520" t="s">
        <v>793</v>
      </c>
      <c r="I14" s="234" t="s">
        <v>217</v>
      </c>
      <c r="J14" s="234" t="s">
        <v>218</v>
      </c>
      <c r="K14" s="85">
        <v>0</v>
      </c>
      <c r="L14" s="85">
        <v>0.5</v>
      </c>
      <c r="M14" s="85">
        <v>0</v>
      </c>
      <c r="N14" s="85">
        <v>0.5</v>
      </c>
      <c r="O14" s="85">
        <f t="shared" si="1"/>
        <v>1</v>
      </c>
      <c r="P14" s="469"/>
      <c r="Q14" s="110">
        <v>0</v>
      </c>
      <c r="R14" s="110">
        <v>0.5</v>
      </c>
      <c r="S14" s="100"/>
      <c r="T14" s="100"/>
      <c r="U14" s="110">
        <f>SUM(Q14:T14)</f>
        <v>0.5</v>
      </c>
      <c r="V14" s="98" t="s">
        <v>959</v>
      </c>
      <c r="W14" s="111" t="s">
        <v>743</v>
      </c>
      <c r="X14" s="111" t="s">
        <v>743</v>
      </c>
      <c r="Y14" s="117"/>
    </row>
    <row r="15" spans="1:28" ht="114.75" x14ac:dyDescent="0.25">
      <c r="A15" s="346"/>
      <c r="B15" s="369"/>
      <c r="C15" s="234">
        <v>5</v>
      </c>
      <c r="D15" s="93" t="s">
        <v>794</v>
      </c>
      <c r="E15" s="234" t="s">
        <v>205</v>
      </c>
      <c r="F15" s="531" t="s">
        <v>795</v>
      </c>
      <c r="G15" s="520" t="s">
        <v>796</v>
      </c>
      <c r="H15" s="520" t="s">
        <v>797</v>
      </c>
      <c r="I15" s="234" t="s">
        <v>193</v>
      </c>
      <c r="J15" s="234" t="s">
        <v>798</v>
      </c>
      <c r="K15" s="85">
        <v>0.5</v>
      </c>
      <c r="L15" s="85">
        <v>0.5</v>
      </c>
      <c r="M15" s="85">
        <v>0</v>
      </c>
      <c r="N15" s="85">
        <v>0</v>
      </c>
      <c r="O15" s="85">
        <f t="shared" si="1"/>
        <v>1</v>
      </c>
      <c r="P15" s="523"/>
      <c r="Q15" s="110">
        <v>0.5</v>
      </c>
      <c r="R15" s="110">
        <v>0.35</v>
      </c>
      <c r="S15" s="100"/>
      <c r="T15" s="100"/>
      <c r="U15" s="110">
        <f>SUM(Q15:T15)</f>
        <v>0.85</v>
      </c>
      <c r="V15" s="98" t="s">
        <v>960</v>
      </c>
      <c r="W15" s="143" t="s">
        <v>961</v>
      </c>
      <c r="X15" s="143" t="s">
        <v>962</v>
      </c>
      <c r="Y15" s="117"/>
    </row>
    <row r="16" spans="1:28" customFormat="1" x14ac:dyDescent="0.25">
      <c r="A16" s="469" t="s">
        <v>54</v>
      </c>
      <c r="B16" s="124" t="s">
        <v>775</v>
      </c>
      <c r="C16" s="474" t="s">
        <v>55</v>
      </c>
      <c r="D16" s="475"/>
      <c r="E16" s="125" t="s">
        <v>56</v>
      </c>
      <c r="F16" s="126"/>
      <c r="G16" s="126"/>
      <c r="H16" s="126"/>
      <c r="I16" s="476" t="s">
        <v>57</v>
      </c>
      <c r="J16" s="337" t="s">
        <v>56</v>
      </c>
      <c r="K16" s="338"/>
      <c r="L16" s="338"/>
      <c r="M16" s="338"/>
      <c r="N16" s="338"/>
      <c r="O16" s="338"/>
      <c r="P16" s="338"/>
      <c r="Q16" s="338"/>
      <c r="R16" s="339"/>
      <c r="S16" s="477" t="s">
        <v>58</v>
      </c>
      <c r="T16" s="477"/>
      <c r="U16" s="477"/>
      <c r="V16" s="361" t="s">
        <v>59</v>
      </c>
      <c r="W16" s="361"/>
      <c r="X16" s="361"/>
      <c r="Y16" s="86" t="s">
        <v>799</v>
      </c>
      <c r="Z16" s="132"/>
    </row>
    <row r="17" spans="1:25" customFormat="1" x14ac:dyDescent="0.25">
      <c r="A17" s="469"/>
      <c r="B17" s="124" t="s">
        <v>60</v>
      </c>
      <c r="C17" s="478"/>
      <c r="D17" s="479"/>
      <c r="E17" s="340" t="s">
        <v>776</v>
      </c>
      <c r="F17" s="341"/>
      <c r="G17" s="341"/>
      <c r="H17" s="342"/>
      <c r="I17" s="476"/>
      <c r="J17" s="340" t="s">
        <v>777</v>
      </c>
      <c r="K17" s="341"/>
      <c r="L17" s="341"/>
      <c r="M17" s="341"/>
      <c r="N17" s="341"/>
      <c r="O17" s="341"/>
      <c r="P17" s="341"/>
      <c r="Q17" s="341"/>
      <c r="R17" s="342"/>
      <c r="S17" s="477"/>
      <c r="T17" s="477"/>
      <c r="U17" s="477"/>
      <c r="V17" s="361" t="s">
        <v>1139</v>
      </c>
      <c r="W17" s="361"/>
      <c r="X17" s="361"/>
      <c r="Y17" s="86"/>
    </row>
    <row r="18" spans="1:25" customFormat="1" ht="25.5" x14ac:dyDescent="0.25">
      <c r="A18" s="469"/>
      <c r="B18" s="127" t="s">
        <v>953</v>
      </c>
      <c r="C18" s="480"/>
      <c r="D18" s="481"/>
      <c r="E18" s="340" t="s">
        <v>778</v>
      </c>
      <c r="F18" s="341"/>
      <c r="G18" s="341"/>
      <c r="H18" s="342"/>
      <c r="I18" s="476"/>
      <c r="J18" s="340" t="s">
        <v>779</v>
      </c>
      <c r="K18" s="341"/>
      <c r="L18" s="341"/>
      <c r="M18" s="341"/>
      <c r="N18" s="341"/>
      <c r="O18" s="341"/>
      <c r="P18" s="341"/>
      <c r="Q18" s="341"/>
      <c r="R18" s="342"/>
      <c r="S18" s="477"/>
      <c r="T18" s="477"/>
      <c r="U18" s="477"/>
      <c r="V18" s="366" t="s">
        <v>64</v>
      </c>
      <c r="W18" s="366"/>
      <c r="X18" s="366"/>
      <c r="Y18" s="86"/>
    </row>
    <row r="22" spans="1:25" x14ac:dyDescent="0.25">
      <c r="B22" s="117"/>
    </row>
    <row r="25" spans="1:25" x14ac:dyDescent="0.25">
      <c r="B25" s="117"/>
    </row>
    <row r="26" spans="1:25" x14ac:dyDescent="0.25">
      <c r="B26" s="117"/>
    </row>
    <row r="27" spans="1:25" x14ac:dyDescent="0.25">
      <c r="B27" s="117"/>
    </row>
    <row r="28" spans="1:25" x14ac:dyDescent="0.25">
      <c r="B28" s="117"/>
    </row>
  </sheetData>
  <mergeCells count="37">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P9:P14"/>
    <mergeCell ref="A11:A15"/>
    <mergeCell ref="B11:B15"/>
    <mergeCell ref="Q9:U9"/>
    <mergeCell ref="V9:V10"/>
    <mergeCell ref="W9:W10"/>
    <mergeCell ref="J16:R16"/>
    <mergeCell ref="A16:A18"/>
    <mergeCell ref="C16:D18"/>
    <mergeCell ref="I16:I18"/>
    <mergeCell ref="J9:J10"/>
    <mergeCell ref="K9:O9"/>
    <mergeCell ref="S16:U18"/>
    <mergeCell ref="V16:X16"/>
    <mergeCell ref="E17:H17"/>
    <mergeCell ref="J17:R17"/>
    <mergeCell ref="V17:X17"/>
    <mergeCell ref="E18:H18"/>
    <mergeCell ref="J18:R18"/>
    <mergeCell ref="V18:X18"/>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76C62-8940-4951-B4F8-E5EE48CC2601}">
  <dimension ref="A1:AA23"/>
  <sheetViews>
    <sheetView showGridLines="0" topLeftCell="C22" zoomScale="70" zoomScaleNormal="70" workbookViewId="0">
      <selection activeCell="N13" sqref="N13"/>
    </sheetView>
  </sheetViews>
  <sheetFormatPr baseColWidth="10" defaultColWidth="10.28515625" defaultRowHeight="15" x14ac:dyDescent="0.25"/>
  <cols>
    <col min="1" max="1" width="17.85546875" style="86" customWidth="1"/>
    <col min="2" max="2" width="38" style="86" customWidth="1"/>
    <col min="3" max="3" width="5.42578125" style="86" customWidth="1"/>
    <col min="4" max="4" width="45.5703125" style="128" customWidth="1"/>
    <col min="5" max="5" width="13.7109375" style="86" customWidth="1"/>
    <col min="6" max="6" width="33.140625" style="86" customWidth="1"/>
    <col min="7" max="7" width="28.5703125" style="86" customWidth="1"/>
    <col min="8" max="8" width="16.140625" style="86" customWidth="1"/>
    <col min="9" max="9" width="10.85546875" style="86" customWidth="1"/>
    <col min="10" max="10" width="18.85546875" style="86" customWidth="1"/>
    <col min="11" max="14" width="5.85546875" style="86" customWidth="1"/>
    <col min="15" max="15" width="7.7109375" style="86" customWidth="1"/>
    <col min="16" max="16" width="1.42578125" style="169" customWidth="1"/>
    <col min="17" max="17" width="10" style="86" customWidth="1"/>
    <col min="18" max="20" width="6.140625" style="86" customWidth="1"/>
    <col min="21" max="21" width="7.85546875" style="86" customWidth="1"/>
    <col min="22" max="22" width="62.5703125" style="86" customWidth="1"/>
    <col min="23" max="23" width="47.7109375" style="86" customWidth="1"/>
    <col min="24" max="24" width="52" style="86" customWidth="1"/>
    <col min="25" max="256" width="10.28515625" style="86"/>
    <col min="257" max="257" width="17.85546875" style="86" customWidth="1"/>
    <col min="258" max="258" width="38" style="86" customWidth="1"/>
    <col min="259" max="259" width="5.42578125" style="86" customWidth="1"/>
    <col min="260" max="260" width="45.5703125" style="86" customWidth="1"/>
    <col min="261" max="261" width="13.7109375" style="86" customWidth="1"/>
    <col min="262" max="262" width="33.140625" style="86" customWidth="1"/>
    <col min="263" max="263" width="28.5703125" style="86" customWidth="1"/>
    <col min="264" max="264" width="16.140625" style="86" customWidth="1"/>
    <col min="265" max="265" width="10.85546875" style="86" customWidth="1"/>
    <col min="266" max="266" width="18.85546875" style="86" customWidth="1"/>
    <col min="267" max="270" width="5.85546875" style="86" customWidth="1"/>
    <col min="271" max="271" width="7.7109375" style="86" customWidth="1"/>
    <col min="272" max="272" width="1.42578125" style="86" customWidth="1"/>
    <col min="273" max="273" width="10" style="86" customWidth="1"/>
    <col min="274" max="276" width="6.140625" style="86" customWidth="1"/>
    <col min="277" max="277" width="7.85546875" style="86" customWidth="1"/>
    <col min="278" max="278" width="34.140625" style="86" customWidth="1"/>
    <col min="279" max="280" width="25.5703125" style="86" customWidth="1"/>
    <col min="281" max="512" width="10.28515625" style="86"/>
    <col min="513" max="513" width="17.85546875" style="86" customWidth="1"/>
    <col min="514" max="514" width="38" style="86" customWidth="1"/>
    <col min="515" max="515" width="5.42578125" style="86" customWidth="1"/>
    <col min="516" max="516" width="45.5703125" style="86" customWidth="1"/>
    <col min="517" max="517" width="13.7109375" style="86" customWidth="1"/>
    <col min="518" max="518" width="33.140625" style="86" customWidth="1"/>
    <col min="519" max="519" width="28.5703125" style="86" customWidth="1"/>
    <col min="520" max="520" width="16.140625" style="86" customWidth="1"/>
    <col min="521" max="521" width="10.85546875" style="86" customWidth="1"/>
    <col min="522" max="522" width="18.85546875" style="86" customWidth="1"/>
    <col min="523" max="526" width="5.85546875" style="86" customWidth="1"/>
    <col min="527" max="527" width="7.7109375" style="86" customWidth="1"/>
    <col min="528" max="528" width="1.42578125" style="86" customWidth="1"/>
    <col min="529" max="529" width="10" style="86" customWidth="1"/>
    <col min="530" max="532" width="6.140625" style="86" customWidth="1"/>
    <col min="533" max="533" width="7.85546875" style="86" customWidth="1"/>
    <col min="534" max="534" width="34.140625" style="86" customWidth="1"/>
    <col min="535" max="536" width="25.5703125" style="86" customWidth="1"/>
    <col min="537" max="768" width="10.28515625" style="86"/>
    <col min="769" max="769" width="17.85546875" style="86" customWidth="1"/>
    <col min="770" max="770" width="38" style="86" customWidth="1"/>
    <col min="771" max="771" width="5.42578125" style="86" customWidth="1"/>
    <col min="772" max="772" width="45.5703125" style="86" customWidth="1"/>
    <col min="773" max="773" width="13.7109375" style="86" customWidth="1"/>
    <col min="774" max="774" width="33.140625" style="86" customWidth="1"/>
    <col min="775" max="775" width="28.5703125" style="86" customWidth="1"/>
    <col min="776" max="776" width="16.140625" style="86" customWidth="1"/>
    <col min="777" max="777" width="10.85546875" style="86" customWidth="1"/>
    <col min="778" max="778" width="18.85546875" style="86" customWidth="1"/>
    <col min="779" max="782" width="5.85546875" style="86" customWidth="1"/>
    <col min="783" max="783" width="7.7109375" style="86" customWidth="1"/>
    <col min="784" max="784" width="1.42578125" style="86" customWidth="1"/>
    <col min="785" max="785" width="10" style="86" customWidth="1"/>
    <col min="786" max="788" width="6.140625" style="86" customWidth="1"/>
    <col min="789" max="789" width="7.85546875" style="86" customWidth="1"/>
    <col min="790" max="790" width="34.140625" style="86" customWidth="1"/>
    <col min="791" max="792" width="25.5703125" style="86" customWidth="1"/>
    <col min="793" max="1024" width="10.28515625" style="86"/>
    <col min="1025" max="1025" width="17.85546875" style="86" customWidth="1"/>
    <col min="1026" max="1026" width="38" style="86" customWidth="1"/>
    <col min="1027" max="1027" width="5.42578125" style="86" customWidth="1"/>
    <col min="1028" max="1028" width="45.5703125" style="86" customWidth="1"/>
    <col min="1029" max="1029" width="13.7109375" style="86" customWidth="1"/>
    <col min="1030" max="1030" width="33.140625" style="86" customWidth="1"/>
    <col min="1031" max="1031" width="28.5703125" style="86" customWidth="1"/>
    <col min="1032" max="1032" width="16.140625" style="86" customWidth="1"/>
    <col min="1033" max="1033" width="10.85546875" style="86" customWidth="1"/>
    <col min="1034" max="1034" width="18.85546875" style="86" customWidth="1"/>
    <col min="1035" max="1038" width="5.85546875" style="86" customWidth="1"/>
    <col min="1039" max="1039" width="7.7109375" style="86" customWidth="1"/>
    <col min="1040" max="1040" width="1.42578125" style="86" customWidth="1"/>
    <col min="1041" max="1041" width="10" style="86" customWidth="1"/>
    <col min="1042" max="1044" width="6.140625" style="86" customWidth="1"/>
    <col min="1045" max="1045" width="7.85546875" style="86" customWidth="1"/>
    <col min="1046" max="1046" width="34.140625" style="86" customWidth="1"/>
    <col min="1047" max="1048" width="25.5703125" style="86" customWidth="1"/>
    <col min="1049" max="1280" width="10.28515625" style="86"/>
    <col min="1281" max="1281" width="17.85546875" style="86" customWidth="1"/>
    <col min="1282" max="1282" width="38" style="86" customWidth="1"/>
    <col min="1283" max="1283" width="5.42578125" style="86" customWidth="1"/>
    <col min="1284" max="1284" width="45.5703125" style="86" customWidth="1"/>
    <col min="1285" max="1285" width="13.7109375" style="86" customWidth="1"/>
    <col min="1286" max="1286" width="33.140625" style="86" customWidth="1"/>
    <col min="1287" max="1287" width="28.5703125" style="86" customWidth="1"/>
    <col min="1288" max="1288" width="16.140625" style="86" customWidth="1"/>
    <col min="1289" max="1289" width="10.85546875" style="86" customWidth="1"/>
    <col min="1290" max="1290" width="18.85546875" style="86" customWidth="1"/>
    <col min="1291" max="1294" width="5.85546875" style="86" customWidth="1"/>
    <col min="1295" max="1295" width="7.7109375" style="86" customWidth="1"/>
    <col min="1296" max="1296" width="1.42578125" style="86" customWidth="1"/>
    <col min="1297" max="1297" width="10" style="86" customWidth="1"/>
    <col min="1298" max="1300" width="6.140625" style="86" customWidth="1"/>
    <col min="1301" max="1301" width="7.85546875" style="86" customWidth="1"/>
    <col min="1302" max="1302" width="34.140625" style="86" customWidth="1"/>
    <col min="1303" max="1304" width="25.5703125" style="86" customWidth="1"/>
    <col min="1305" max="1536" width="10.28515625" style="86"/>
    <col min="1537" max="1537" width="17.85546875" style="86" customWidth="1"/>
    <col min="1538" max="1538" width="38" style="86" customWidth="1"/>
    <col min="1539" max="1539" width="5.42578125" style="86" customWidth="1"/>
    <col min="1540" max="1540" width="45.5703125" style="86" customWidth="1"/>
    <col min="1541" max="1541" width="13.7109375" style="86" customWidth="1"/>
    <col min="1542" max="1542" width="33.140625" style="86" customWidth="1"/>
    <col min="1543" max="1543" width="28.5703125" style="86" customWidth="1"/>
    <col min="1544" max="1544" width="16.140625" style="86" customWidth="1"/>
    <col min="1545" max="1545" width="10.85546875" style="86" customWidth="1"/>
    <col min="1546" max="1546" width="18.85546875" style="86" customWidth="1"/>
    <col min="1547" max="1550" width="5.85546875" style="86" customWidth="1"/>
    <col min="1551" max="1551" width="7.7109375" style="86" customWidth="1"/>
    <col min="1552" max="1552" width="1.42578125" style="86" customWidth="1"/>
    <col min="1553" max="1553" width="10" style="86" customWidth="1"/>
    <col min="1554" max="1556" width="6.140625" style="86" customWidth="1"/>
    <col min="1557" max="1557" width="7.85546875" style="86" customWidth="1"/>
    <col min="1558" max="1558" width="34.140625" style="86" customWidth="1"/>
    <col min="1559" max="1560" width="25.5703125" style="86" customWidth="1"/>
    <col min="1561" max="1792" width="10.28515625" style="86"/>
    <col min="1793" max="1793" width="17.85546875" style="86" customWidth="1"/>
    <col min="1794" max="1794" width="38" style="86" customWidth="1"/>
    <col min="1795" max="1795" width="5.42578125" style="86" customWidth="1"/>
    <col min="1796" max="1796" width="45.5703125" style="86" customWidth="1"/>
    <col min="1797" max="1797" width="13.7109375" style="86" customWidth="1"/>
    <col min="1798" max="1798" width="33.140625" style="86" customWidth="1"/>
    <col min="1799" max="1799" width="28.5703125" style="86" customWidth="1"/>
    <col min="1800" max="1800" width="16.140625" style="86" customWidth="1"/>
    <col min="1801" max="1801" width="10.85546875" style="86" customWidth="1"/>
    <col min="1802" max="1802" width="18.85546875" style="86" customWidth="1"/>
    <col min="1803" max="1806" width="5.85546875" style="86" customWidth="1"/>
    <col min="1807" max="1807" width="7.7109375" style="86" customWidth="1"/>
    <col min="1808" max="1808" width="1.42578125" style="86" customWidth="1"/>
    <col min="1809" max="1809" width="10" style="86" customWidth="1"/>
    <col min="1810" max="1812" width="6.140625" style="86" customWidth="1"/>
    <col min="1813" max="1813" width="7.85546875" style="86" customWidth="1"/>
    <col min="1814" max="1814" width="34.140625" style="86" customWidth="1"/>
    <col min="1815" max="1816" width="25.5703125" style="86" customWidth="1"/>
    <col min="1817" max="2048" width="10.28515625" style="86"/>
    <col min="2049" max="2049" width="17.85546875" style="86" customWidth="1"/>
    <col min="2050" max="2050" width="38" style="86" customWidth="1"/>
    <col min="2051" max="2051" width="5.42578125" style="86" customWidth="1"/>
    <col min="2052" max="2052" width="45.5703125" style="86" customWidth="1"/>
    <col min="2053" max="2053" width="13.7109375" style="86" customWidth="1"/>
    <col min="2054" max="2054" width="33.140625" style="86" customWidth="1"/>
    <col min="2055" max="2055" width="28.5703125" style="86" customWidth="1"/>
    <col min="2056" max="2056" width="16.140625" style="86" customWidth="1"/>
    <col min="2057" max="2057" width="10.85546875" style="86" customWidth="1"/>
    <col min="2058" max="2058" width="18.85546875" style="86" customWidth="1"/>
    <col min="2059" max="2062" width="5.85546875" style="86" customWidth="1"/>
    <col min="2063" max="2063" width="7.7109375" style="86" customWidth="1"/>
    <col min="2064" max="2064" width="1.42578125" style="86" customWidth="1"/>
    <col min="2065" max="2065" width="10" style="86" customWidth="1"/>
    <col min="2066" max="2068" width="6.140625" style="86" customWidth="1"/>
    <col min="2069" max="2069" width="7.85546875" style="86" customWidth="1"/>
    <col min="2070" max="2070" width="34.140625" style="86" customWidth="1"/>
    <col min="2071" max="2072" width="25.5703125" style="86" customWidth="1"/>
    <col min="2073" max="2304" width="10.28515625" style="86"/>
    <col min="2305" max="2305" width="17.85546875" style="86" customWidth="1"/>
    <col min="2306" max="2306" width="38" style="86" customWidth="1"/>
    <col min="2307" max="2307" width="5.42578125" style="86" customWidth="1"/>
    <col min="2308" max="2308" width="45.5703125" style="86" customWidth="1"/>
    <col min="2309" max="2309" width="13.7109375" style="86" customWidth="1"/>
    <col min="2310" max="2310" width="33.140625" style="86" customWidth="1"/>
    <col min="2311" max="2311" width="28.5703125" style="86" customWidth="1"/>
    <col min="2312" max="2312" width="16.140625" style="86" customWidth="1"/>
    <col min="2313" max="2313" width="10.85546875" style="86" customWidth="1"/>
    <col min="2314" max="2314" width="18.85546875" style="86" customWidth="1"/>
    <col min="2315" max="2318" width="5.85546875" style="86" customWidth="1"/>
    <col min="2319" max="2319" width="7.7109375" style="86" customWidth="1"/>
    <col min="2320" max="2320" width="1.42578125" style="86" customWidth="1"/>
    <col min="2321" max="2321" width="10" style="86" customWidth="1"/>
    <col min="2322" max="2324" width="6.140625" style="86" customWidth="1"/>
    <col min="2325" max="2325" width="7.85546875" style="86" customWidth="1"/>
    <col min="2326" max="2326" width="34.140625" style="86" customWidth="1"/>
    <col min="2327" max="2328" width="25.5703125" style="86" customWidth="1"/>
    <col min="2329" max="2560" width="10.28515625" style="86"/>
    <col min="2561" max="2561" width="17.85546875" style="86" customWidth="1"/>
    <col min="2562" max="2562" width="38" style="86" customWidth="1"/>
    <col min="2563" max="2563" width="5.42578125" style="86" customWidth="1"/>
    <col min="2564" max="2564" width="45.5703125" style="86" customWidth="1"/>
    <col min="2565" max="2565" width="13.7109375" style="86" customWidth="1"/>
    <col min="2566" max="2566" width="33.140625" style="86" customWidth="1"/>
    <col min="2567" max="2567" width="28.5703125" style="86" customWidth="1"/>
    <col min="2568" max="2568" width="16.140625" style="86" customWidth="1"/>
    <col min="2569" max="2569" width="10.85546875" style="86" customWidth="1"/>
    <col min="2570" max="2570" width="18.85546875" style="86" customWidth="1"/>
    <col min="2571" max="2574" width="5.85546875" style="86" customWidth="1"/>
    <col min="2575" max="2575" width="7.7109375" style="86" customWidth="1"/>
    <col min="2576" max="2576" width="1.42578125" style="86" customWidth="1"/>
    <col min="2577" max="2577" width="10" style="86" customWidth="1"/>
    <col min="2578" max="2580" width="6.140625" style="86" customWidth="1"/>
    <col min="2581" max="2581" width="7.85546875" style="86" customWidth="1"/>
    <col min="2582" max="2582" width="34.140625" style="86" customWidth="1"/>
    <col min="2583" max="2584" width="25.5703125" style="86" customWidth="1"/>
    <col min="2585" max="2816" width="10.28515625" style="86"/>
    <col min="2817" max="2817" width="17.85546875" style="86" customWidth="1"/>
    <col min="2818" max="2818" width="38" style="86" customWidth="1"/>
    <col min="2819" max="2819" width="5.42578125" style="86" customWidth="1"/>
    <col min="2820" max="2820" width="45.5703125" style="86" customWidth="1"/>
    <col min="2821" max="2821" width="13.7109375" style="86" customWidth="1"/>
    <col min="2822" max="2822" width="33.140625" style="86" customWidth="1"/>
    <col min="2823" max="2823" width="28.5703125" style="86" customWidth="1"/>
    <col min="2824" max="2824" width="16.140625" style="86" customWidth="1"/>
    <col min="2825" max="2825" width="10.85546875" style="86" customWidth="1"/>
    <col min="2826" max="2826" width="18.85546875" style="86" customWidth="1"/>
    <col min="2827" max="2830" width="5.85546875" style="86" customWidth="1"/>
    <col min="2831" max="2831" width="7.7109375" style="86" customWidth="1"/>
    <col min="2832" max="2832" width="1.42578125" style="86" customWidth="1"/>
    <col min="2833" max="2833" width="10" style="86" customWidth="1"/>
    <col min="2834" max="2836" width="6.140625" style="86" customWidth="1"/>
    <col min="2837" max="2837" width="7.85546875" style="86" customWidth="1"/>
    <col min="2838" max="2838" width="34.140625" style="86" customWidth="1"/>
    <col min="2839" max="2840" width="25.5703125" style="86" customWidth="1"/>
    <col min="2841" max="3072" width="10.28515625" style="86"/>
    <col min="3073" max="3073" width="17.85546875" style="86" customWidth="1"/>
    <col min="3074" max="3074" width="38" style="86" customWidth="1"/>
    <col min="3075" max="3075" width="5.42578125" style="86" customWidth="1"/>
    <col min="3076" max="3076" width="45.5703125" style="86" customWidth="1"/>
    <col min="3077" max="3077" width="13.7109375" style="86" customWidth="1"/>
    <col min="3078" max="3078" width="33.140625" style="86" customWidth="1"/>
    <col min="3079" max="3079" width="28.5703125" style="86" customWidth="1"/>
    <col min="3080" max="3080" width="16.140625" style="86" customWidth="1"/>
    <col min="3081" max="3081" width="10.85546875" style="86" customWidth="1"/>
    <col min="3082" max="3082" width="18.85546875" style="86" customWidth="1"/>
    <col min="3083" max="3086" width="5.85546875" style="86" customWidth="1"/>
    <col min="3087" max="3087" width="7.7109375" style="86" customWidth="1"/>
    <col min="3088" max="3088" width="1.42578125" style="86" customWidth="1"/>
    <col min="3089" max="3089" width="10" style="86" customWidth="1"/>
    <col min="3090" max="3092" width="6.140625" style="86" customWidth="1"/>
    <col min="3093" max="3093" width="7.85546875" style="86" customWidth="1"/>
    <col min="3094" max="3094" width="34.140625" style="86" customWidth="1"/>
    <col min="3095" max="3096" width="25.5703125" style="86" customWidth="1"/>
    <col min="3097" max="3328" width="10.28515625" style="86"/>
    <col min="3329" max="3329" width="17.85546875" style="86" customWidth="1"/>
    <col min="3330" max="3330" width="38" style="86" customWidth="1"/>
    <col min="3331" max="3331" width="5.42578125" style="86" customWidth="1"/>
    <col min="3332" max="3332" width="45.5703125" style="86" customWidth="1"/>
    <col min="3333" max="3333" width="13.7109375" style="86" customWidth="1"/>
    <col min="3334" max="3334" width="33.140625" style="86" customWidth="1"/>
    <col min="3335" max="3335" width="28.5703125" style="86" customWidth="1"/>
    <col min="3336" max="3336" width="16.140625" style="86" customWidth="1"/>
    <col min="3337" max="3337" width="10.85546875" style="86" customWidth="1"/>
    <col min="3338" max="3338" width="18.85546875" style="86" customWidth="1"/>
    <col min="3339" max="3342" width="5.85546875" style="86" customWidth="1"/>
    <col min="3343" max="3343" width="7.7109375" style="86" customWidth="1"/>
    <col min="3344" max="3344" width="1.42578125" style="86" customWidth="1"/>
    <col min="3345" max="3345" width="10" style="86" customWidth="1"/>
    <col min="3346" max="3348" width="6.140625" style="86" customWidth="1"/>
    <col min="3349" max="3349" width="7.85546875" style="86" customWidth="1"/>
    <col min="3350" max="3350" width="34.140625" style="86" customWidth="1"/>
    <col min="3351" max="3352" width="25.5703125" style="86" customWidth="1"/>
    <col min="3353" max="3584" width="10.28515625" style="86"/>
    <col min="3585" max="3585" width="17.85546875" style="86" customWidth="1"/>
    <col min="3586" max="3586" width="38" style="86" customWidth="1"/>
    <col min="3587" max="3587" width="5.42578125" style="86" customWidth="1"/>
    <col min="3588" max="3588" width="45.5703125" style="86" customWidth="1"/>
    <col min="3589" max="3589" width="13.7109375" style="86" customWidth="1"/>
    <col min="3590" max="3590" width="33.140625" style="86" customWidth="1"/>
    <col min="3591" max="3591" width="28.5703125" style="86" customWidth="1"/>
    <col min="3592" max="3592" width="16.140625" style="86" customWidth="1"/>
    <col min="3593" max="3593" width="10.85546875" style="86" customWidth="1"/>
    <col min="3594" max="3594" width="18.85546875" style="86" customWidth="1"/>
    <col min="3595" max="3598" width="5.85546875" style="86" customWidth="1"/>
    <col min="3599" max="3599" width="7.7109375" style="86" customWidth="1"/>
    <col min="3600" max="3600" width="1.42578125" style="86" customWidth="1"/>
    <col min="3601" max="3601" width="10" style="86" customWidth="1"/>
    <col min="3602" max="3604" width="6.140625" style="86" customWidth="1"/>
    <col min="3605" max="3605" width="7.85546875" style="86" customWidth="1"/>
    <col min="3606" max="3606" width="34.140625" style="86" customWidth="1"/>
    <col min="3607" max="3608" width="25.5703125" style="86" customWidth="1"/>
    <col min="3609" max="3840" width="10.28515625" style="86"/>
    <col min="3841" max="3841" width="17.85546875" style="86" customWidth="1"/>
    <col min="3842" max="3842" width="38" style="86" customWidth="1"/>
    <col min="3843" max="3843" width="5.42578125" style="86" customWidth="1"/>
    <col min="3844" max="3844" width="45.5703125" style="86" customWidth="1"/>
    <col min="3845" max="3845" width="13.7109375" style="86" customWidth="1"/>
    <col min="3846" max="3846" width="33.140625" style="86" customWidth="1"/>
    <col min="3847" max="3847" width="28.5703125" style="86" customWidth="1"/>
    <col min="3848" max="3848" width="16.140625" style="86" customWidth="1"/>
    <col min="3849" max="3849" width="10.85546875" style="86" customWidth="1"/>
    <col min="3850" max="3850" width="18.85546875" style="86" customWidth="1"/>
    <col min="3851" max="3854" width="5.85546875" style="86" customWidth="1"/>
    <col min="3855" max="3855" width="7.7109375" style="86" customWidth="1"/>
    <col min="3856" max="3856" width="1.42578125" style="86" customWidth="1"/>
    <col min="3857" max="3857" width="10" style="86" customWidth="1"/>
    <col min="3858" max="3860" width="6.140625" style="86" customWidth="1"/>
    <col min="3861" max="3861" width="7.85546875" style="86" customWidth="1"/>
    <col min="3862" max="3862" width="34.140625" style="86" customWidth="1"/>
    <col min="3863" max="3864" width="25.5703125" style="86" customWidth="1"/>
    <col min="3865" max="4096" width="10.28515625" style="86"/>
    <col min="4097" max="4097" width="17.85546875" style="86" customWidth="1"/>
    <col min="4098" max="4098" width="38" style="86" customWidth="1"/>
    <col min="4099" max="4099" width="5.42578125" style="86" customWidth="1"/>
    <col min="4100" max="4100" width="45.5703125" style="86" customWidth="1"/>
    <col min="4101" max="4101" width="13.7109375" style="86" customWidth="1"/>
    <col min="4102" max="4102" width="33.140625" style="86" customWidth="1"/>
    <col min="4103" max="4103" width="28.5703125" style="86" customWidth="1"/>
    <col min="4104" max="4104" width="16.140625" style="86" customWidth="1"/>
    <col min="4105" max="4105" width="10.85546875" style="86" customWidth="1"/>
    <col min="4106" max="4106" width="18.85546875" style="86" customWidth="1"/>
    <col min="4107" max="4110" width="5.85546875" style="86" customWidth="1"/>
    <col min="4111" max="4111" width="7.7109375" style="86" customWidth="1"/>
    <col min="4112" max="4112" width="1.42578125" style="86" customWidth="1"/>
    <col min="4113" max="4113" width="10" style="86" customWidth="1"/>
    <col min="4114" max="4116" width="6.140625" style="86" customWidth="1"/>
    <col min="4117" max="4117" width="7.85546875" style="86" customWidth="1"/>
    <col min="4118" max="4118" width="34.140625" style="86" customWidth="1"/>
    <col min="4119" max="4120" width="25.5703125" style="86" customWidth="1"/>
    <col min="4121" max="4352" width="10.28515625" style="86"/>
    <col min="4353" max="4353" width="17.85546875" style="86" customWidth="1"/>
    <col min="4354" max="4354" width="38" style="86" customWidth="1"/>
    <col min="4355" max="4355" width="5.42578125" style="86" customWidth="1"/>
    <col min="4356" max="4356" width="45.5703125" style="86" customWidth="1"/>
    <col min="4357" max="4357" width="13.7109375" style="86" customWidth="1"/>
    <col min="4358" max="4358" width="33.140625" style="86" customWidth="1"/>
    <col min="4359" max="4359" width="28.5703125" style="86" customWidth="1"/>
    <col min="4360" max="4360" width="16.140625" style="86" customWidth="1"/>
    <col min="4361" max="4361" width="10.85546875" style="86" customWidth="1"/>
    <col min="4362" max="4362" width="18.85546875" style="86" customWidth="1"/>
    <col min="4363" max="4366" width="5.85546875" style="86" customWidth="1"/>
    <col min="4367" max="4367" width="7.7109375" style="86" customWidth="1"/>
    <col min="4368" max="4368" width="1.42578125" style="86" customWidth="1"/>
    <col min="4369" max="4369" width="10" style="86" customWidth="1"/>
    <col min="4370" max="4372" width="6.140625" style="86" customWidth="1"/>
    <col min="4373" max="4373" width="7.85546875" style="86" customWidth="1"/>
    <col min="4374" max="4374" width="34.140625" style="86" customWidth="1"/>
    <col min="4375" max="4376" width="25.5703125" style="86" customWidth="1"/>
    <col min="4377" max="4608" width="10.28515625" style="86"/>
    <col min="4609" max="4609" width="17.85546875" style="86" customWidth="1"/>
    <col min="4610" max="4610" width="38" style="86" customWidth="1"/>
    <col min="4611" max="4611" width="5.42578125" style="86" customWidth="1"/>
    <col min="4612" max="4612" width="45.5703125" style="86" customWidth="1"/>
    <col min="4613" max="4613" width="13.7109375" style="86" customWidth="1"/>
    <col min="4614" max="4614" width="33.140625" style="86" customWidth="1"/>
    <col min="4615" max="4615" width="28.5703125" style="86" customWidth="1"/>
    <col min="4616" max="4616" width="16.140625" style="86" customWidth="1"/>
    <col min="4617" max="4617" width="10.85546875" style="86" customWidth="1"/>
    <col min="4618" max="4618" width="18.85546875" style="86" customWidth="1"/>
    <col min="4619" max="4622" width="5.85546875" style="86" customWidth="1"/>
    <col min="4623" max="4623" width="7.7109375" style="86" customWidth="1"/>
    <col min="4624" max="4624" width="1.42578125" style="86" customWidth="1"/>
    <col min="4625" max="4625" width="10" style="86" customWidth="1"/>
    <col min="4626" max="4628" width="6.140625" style="86" customWidth="1"/>
    <col min="4629" max="4629" width="7.85546875" style="86" customWidth="1"/>
    <col min="4630" max="4630" width="34.140625" style="86" customWidth="1"/>
    <col min="4631" max="4632" width="25.5703125" style="86" customWidth="1"/>
    <col min="4633" max="4864" width="10.28515625" style="86"/>
    <col min="4865" max="4865" width="17.85546875" style="86" customWidth="1"/>
    <col min="4866" max="4866" width="38" style="86" customWidth="1"/>
    <col min="4867" max="4867" width="5.42578125" style="86" customWidth="1"/>
    <col min="4868" max="4868" width="45.5703125" style="86" customWidth="1"/>
    <col min="4869" max="4869" width="13.7109375" style="86" customWidth="1"/>
    <col min="4870" max="4870" width="33.140625" style="86" customWidth="1"/>
    <col min="4871" max="4871" width="28.5703125" style="86" customWidth="1"/>
    <col min="4872" max="4872" width="16.140625" style="86" customWidth="1"/>
    <col min="4873" max="4873" width="10.85546875" style="86" customWidth="1"/>
    <col min="4874" max="4874" width="18.85546875" style="86" customWidth="1"/>
    <col min="4875" max="4878" width="5.85546875" style="86" customWidth="1"/>
    <col min="4879" max="4879" width="7.7109375" style="86" customWidth="1"/>
    <col min="4880" max="4880" width="1.42578125" style="86" customWidth="1"/>
    <col min="4881" max="4881" width="10" style="86" customWidth="1"/>
    <col min="4882" max="4884" width="6.140625" style="86" customWidth="1"/>
    <col min="4885" max="4885" width="7.85546875" style="86" customWidth="1"/>
    <col min="4886" max="4886" width="34.140625" style="86" customWidth="1"/>
    <col min="4887" max="4888" width="25.5703125" style="86" customWidth="1"/>
    <col min="4889" max="5120" width="10.28515625" style="86"/>
    <col min="5121" max="5121" width="17.85546875" style="86" customWidth="1"/>
    <col min="5122" max="5122" width="38" style="86" customWidth="1"/>
    <col min="5123" max="5123" width="5.42578125" style="86" customWidth="1"/>
    <col min="5124" max="5124" width="45.5703125" style="86" customWidth="1"/>
    <col min="5125" max="5125" width="13.7109375" style="86" customWidth="1"/>
    <col min="5126" max="5126" width="33.140625" style="86" customWidth="1"/>
    <col min="5127" max="5127" width="28.5703125" style="86" customWidth="1"/>
    <col min="5128" max="5128" width="16.140625" style="86" customWidth="1"/>
    <col min="5129" max="5129" width="10.85546875" style="86" customWidth="1"/>
    <col min="5130" max="5130" width="18.85546875" style="86" customWidth="1"/>
    <col min="5131" max="5134" width="5.85546875" style="86" customWidth="1"/>
    <col min="5135" max="5135" width="7.7109375" style="86" customWidth="1"/>
    <col min="5136" max="5136" width="1.42578125" style="86" customWidth="1"/>
    <col min="5137" max="5137" width="10" style="86" customWidth="1"/>
    <col min="5138" max="5140" width="6.140625" style="86" customWidth="1"/>
    <col min="5141" max="5141" width="7.85546875" style="86" customWidth="1"/>
    <col min="5142" max="5142" width="34.140625" style="86" customWidth="1"/>
    <col min="5143" max="5144" width="25.5703125" style="86" customWidth="1"/>
    <col min="5145" max="5376" width="10.28515625" style="86"/>
    <col min="5377" max="5377" width="17.85546875" style="86" customWidth="1"/>
    <col min="5378" max="5378" width="38" style="86" customWidth="1"/>
    <col min="5379" max="5379" width="5.42578125" style="86" customWidth="1"/>
    <col min="5380" max="5380" width="45.5703125" style="86" customWidth="1"/>
    <col min="5381" max="5381" width="13.7109375" style="86" customWidth="1"/>
    <col min="5382" max="5382" width="33.140625" style="86" customWidth="1"/>
    <col min="5383" max="5383" width="28.5703125" style="86" customWidth="1"/>
    <col min="5384" max="5384" width="16.140625" style="86" customWidth="1"/>
    <col min="5385" max="5385" width="10.85546875" style="86" customWidth="1"/>
    <col min="5386" max="5386" width="18.85546875" style="86" customWidth="1"/>
    <col min="5387" max="5390" width="5.85546875" style="86" customWidth="1"/>
    <col min="5391" max="5391" width="7.7109375" style="86" customWidth="1"/>
    <col min="5392" max="5392" width="1.42578125" style="86" customWidth="1"/>
    <col min="5393" max="5393" width="10" style="86" customWidth="1"/>
    <col min="5394" max="5396" width="6.140625" style="86" customWidth="1"/>
    <col min="5397" max="5397" width="7.85546875" style="86" customWidth="1"/>
    <col min="5398" max="5398" width="34.140625" style="86" customWidth="1"/>
    <col min="5399" max="5400" width="25.5703125" style="86" customWidth="1"/>
    <col min="5401" max="5632" width="10.28515625" style="86"/>
    <col min="5633" max="5633" width="17.85546875" style="86" customWidth="1"/>
    <col min="5634" max="5634" width="38" style="86" customWidth="1"/>
    <col min="5635" max="5635" width="5.42578125" style="86" customWidth="1"/>
    <col min="5636" max="5636" width="45.5703125" style="86" customWidth="1"/>
    <col min="5637" max="5637" width="13.7109375" style="86" customWidth="1"/>
    <col min="5638" max="5638" width="33.140625" style="86" customWidth="1"/>
    <col min="5639" max="5639" width="28.5703125" style="86" customWidth="1"/>
    <col min="5640" max="5640" width="16.140625" style="86" customWidth="1"/>
    <col min="5641" max="5641" width="10.85546875" style="86" customWidth="1"/>
    <col min="5642" max="5642" width="18.85546875" style="86" customWidth="1"/>
    <col min="5643" max="5646" width="5.85546875" style="86" customWidth="1"/>
    <col min="5647" max="5647" width="7.7109375" style="86" customWidth="1"/>
    <col min="5648" max="5648" width="1.42578125" style="86" customWidth="1"/>
    <col min="5649" max="5649" width="10" style="86" customWidth="1"/>
    <col min="5650" max="5652" width="6.140625" style="86" customWidth="1"/>
    <col min="5653" max="5653" width="7.85546875" style="86" customWidth="1"/>
    <col min="5654" max="5654" width="34.140625" style="86" customWidth="1"/>
    <col min="5655" max="5656" width="25.5703125" style="86" customWidth="1"/>
    <col min="5657" max="5888" width="10.28515625" style="86"/>
    <col min="5889" max="5889" width="17.85546875" style="86" customWidth="1"/>
    <col min="5890" max="5890" width="38" style="86" customWidth="1"/>
    <col min="5891" max="5891" width="5.42578125" style="86" customWidth="1"/>
    <col min="5892" max="5892" width="45.5703125" style="86" customWidth="1"/>
    <col min="5893" max="5893" width="13.7109375" style="86" customWidth="1"/>
    <col min="5894" max="5894" width="33.140625" style="86" customWidth="1"/>
    <col min="5895" max="5895" width="28.5703125" style="86" customWidth="1"/>
    <col min="5896" max="5896" width="16.140625" style="86" customWidth="1"/>
    <col min="5897" max="5897" width="10.85546875" style="86" customWidth="1"/>
    <col min="5898" max="5898" width="18.85546875" style="86" customWidth="1"/>
    <col min="5899" max="5902" width="5.85546875" style="86" customWidth="1"/>
    <col min="5903" max="5903" width="7.7109375" style="86" customWidth="1"/>
    <col min="5904" max="5904" width="1.42578125" style="86" customWidth="1"/>
    <col min="5905" max="5905" width="10" style="86" customWidth="1"/>
    <col min="5906" max="5908" width="6.140625" style="86" customWidth="1"/>
    <col min="5909" max="5909" width="7.85546875" style="86" customWidth="1"/>
    <col min="5910" max="5910" width="34.140625" style="86" customWidth="1"/>
    <col min="5911" max="5912" width="25.5703125" style="86" customWidth="1"/>
    <col min="5913" max="6144" width="10.28515625" style="86"/>
    <col min="6145" max="6145" width="17.85546875" style="86" customWidth="1"/>
    <col min="6146" max="6146" width="38" style="86" customWidth="1"/>
    <col min="6147" max="6147" width="5.42578125" style="86" customWidth="1"/>
    <col min="6148" max="6148" width="45.5703125" style="86" customWidth="1"/>
    <col min="6149" max="6149" width="13.7109375" style="86" customWidth="1"/>
    <col min="6150" max="6150" width="33.140625" style="86" customWidth="1"/>
    <col min="6151" max="6151" width="28.5703125" style="86" customWidth="1"/>
    <col min="6152" max="6152" width="16.140625" style="86" customWidth="1"/>
    <col min="6153" max="6153" width="10.85546875" style="86" customWidth="1"/>
    <col min="6154" max="6154" width="18.85546875" style="86" customWidth="1"/>
    <col min="6155" max="6158" width="5.85546875" style="86" customWidth="1"/>
    <col min="6159" max="6159" width="7.7109375" style="86" customWidth="1"/>
    <col min="6160" max="6160" width="1.42578125" style="86" customWidth="1"/>
    <col min="6161" max="6161" width="10" style="86" customWidth="1"/>
    <col min="6162" max="6164" width="6.140625" style="86" customWidth="1"/>
    <col min="6165" max="6165" width="7.85546875" style="86" customWidth="1"/>
    <col min="6166" max="6166" width="34.140625" style="86" customWidth="1"/>
    <col min="6167" max="6168" width="25.5703125" style="86" customWidth="1"/>
    <col min="6169" max="6400" width="10.28515625" style="86"/>
    <col min="6401" max="6401" width="17.85546875" style="86" customWidth="1"/>
    <col min="6402" max="6402" width="38" style="86" customWidth="1"/>
    <col min="6403" max="6403" width="5.42578125" style="86" customWidth="1"/>
    <col min="6404" max="6404" width="45.5703125" style="86" customWidth="1"/>
    <col min="6405" max="6405" width="13.7109375" style="86" customWidth="1"/>
    <col min="6406" max="6406" width="33.140625" style="86" customWidth="1"/>
    <col min="6407" max="6407" width="28.5703125" style="86" customWidth="1"/>
    <col min="6408" max="6408" width="16.140625" style="86" customWidth="1"/>
    <col min="6409" max="6409" width="10.85546875" style="86" customWidth="1"/>
    <col min="6410" max="6410" width="18.85546875" style="86" customWidth="1"/>
    <col min="6411" max="6414" width="5.85546875" style="86" customWidth="1"/>
    <col min="6415" max="6415" width="7.7109375" style="86" customWidth="1"/>
    <col min="6416" max="6416" width="1.42578125" style="86" customWidth="1"/>
    <col min="6417" max="6417" width="10" style="86" customWidth="1"/>
    <col min="6418" max="6420" width="6.140625" style="86" customWidth="1"/>
    <col min="6421" max="6421" width="7.85546875" style="86" customWidth="1"/>
    <col min="6422" max="6422" width="34.140625" style="86" customWidth="1"/>
    <col min="6423" max="6424" width="25.5703125" style="86" customWidth="1"/>
    <col min="6425" max="6656" width="10.28515625" style="86"/>
    <col min="6657" max="6657" width="17.85546875" style="86" customWidth="1"/>
    <col min="6658" max="6658" width="38" style="86" customWidth="1"/>
    <col min="6659" max="6659" width="5.42578125" style="86" customWidth="1"/>
    <col min="6660" max="6660" width="45.5703125" style="86" customWidth="1"/>
    <col min="6661" max="6661" width="13.7109375" style="86" customWidth="1"/>
    <col min="6662" max="6662" width="33.140625" style="86" customWidth="1"/>
    <col min="6663" max="6663" width="28.5703125" style="86" customWidth="1"/>
    <col min="6664" max="6664" width="16.140625" style="86" customWidth="1"/>
    <col min="6665" max="6665" width="10.85546875" style="86" customWidth="1"/>
    <col min="6666" max="6666" width="18.85546875" style="86" customWidth="1"/>
    <col min="6667" max="6670" width="5.85546875" style="86" customWidth="1"/>
    <col min="6671" max="6671" width="7.7109375" style="86" customWidth="1"/>
    <col min="6672" max="6672" width="1.42578125" style="86" customWidth="1"/>
    <col min="6673" max="6673" width="10" style="86" customWidth="1"/>
    <col min="6674" max="6676" width="6.140625" style="86" customWidth="1"/>
    <col min="6677" max="6677" width="7.85546875" style="86" customWidth="1"/>
    <col min="6678" max="6678" width="34.140625" style="86" customWidth="1"/>
    <col min="6679" max="6680" width="25.5703125" style="86" customWidth="1"/>
    <col min="6681" max="6912" width="10.28515625" style="86"/>
    <col min="6913" max="6913" width="17.85546875" style="86" customWidth="1"/>
    <col min="6914" max="6914" width="38" style="86" customWidth="1"/>
    <col min="6915" max="6915" width="5.42578125" style="86" customWidth="1"/>
    <col min="6916" max="6916" width="45.5703125" style="86" customWidth="1"/>
    <col min="6917" max="6917" width="13.7109375" style="86" customWidth="1"/>
    <col min="6918" max="6918" width="33.140625" style="86" customWidth="1"/>
    <col min="6919" max="6919" width="28.5703125" style="86" customWidth="1"/>
    <col min="6920" max="6920" width="16.140625" style="86" customWidth="1"/>
    <col min="6921" max="6921" width="10.85546875" style="86" customWidth="1"/>
    <col min="6922" max="6922" width="18.85546875" style="86" customWidth="1"/>
    <col min="6923" max="6926" width="5.85546875" style="86" customWidth="1"/>
    <col min="6927" max="6927" width="7.7109375" style="86" customWidth="1"/>
    <col min="6928" max="6928" width="1.42578125" style="86" customWidth="1"/>
    <col min="6929" max="6929" width="10" style="86" customWidth="1"/>
    <col min="6930" max="6932" width="6.140625" style="86" customWidth="1"/>
    <col min="6933" max="6933" width="7.85546875" style="86" customWidth="1"/>
    <col min="6934" max="6934" width="34.140625" style="86" customWidth="1"/>
    <col min="6935" max="6936" width="25.5703125" style="86" customWidth="1"/>
    <col min="6937" max="7168" width="10.28515625" style="86"/>
    <col min="7169" max="7169" width="17.85546875" style="86" customWidth="1"/>
    <col min="7170" max="7170" width="38" style="86" customWidth="1"/>
    <col min="7171" max="7171" width="5.42578125" style="86" customWidth="1"/>
    <col min="7172" max="7172" width="45.5703125" style="86" customWidth="1"/>
    <col min="7173" max="7173" width="13.7109375" style="86" customWidth="1"/>
    <col min="7174" max="7174" width="33.140625" style="86" customWidth="1"/>
    <col min="7175" max="7175" width="28.5703125" style="86" customWidth="1"/>
    <col min="7176" max="7176" width="16.140625" style="86" customWidth="1"/>
    <col min="7177" max="7177" width="10.85546875" style="86" customWidth="1"/>
    <col min="7178" max="7178" width="18.85546875" style="86" customWidth="1"/>
    <col min="7179" max="7182" width="5.85546875" style="86" customWidth="1"/>
    <col min="7183" max="7183" width="7.7109375" style="86" customWidth="1"/>
    <col min="7184" max="7184" width="1.42578125" style="86" customWidth="1"/>
    <col min="7185" max="7185" width="10" style="86" customWidth="1"/>
    <col min="7186" max="7188" width="6.140625" style="86" customWidth="1"/>
    <col min="7189" max="7189" width="7.85546875" style="86" customWidth="1"/>
    <col min="7190" max="7190" width="34.140625" style="86" customWidth="1"/>
    <col min="7191" max="7192" width="25.5703125" style="86" customWidth="1"/>
    <col min="7193" max="7424" width="10.28515625" style="86"/>
    <col min="7425" max="7425" width="17.85546875" style="86" customWidth="1"/>
    <col min="7426" max="7426" width="38" style="86" customWidth="1"/>
    <col min="7427" max="7427" width="5.42578125" style="86" customWidth="1"/>
    <col min="7428" max="7428" width="45.5703125" style="86" customWidth="1"/>
    <col min="7429" max="7429" width="13.7109375" style="86" customWidth="1"/>
    <col min="7430" max="7430" width="33.140625" style="86" customWidth="1"/>
    <col min="7431" max="7431" width="28.5703125" style="86" customWidth="1"/>
    <col min="7432" max="7432" width="16.140625" style="86" customWidth="1"/>
    <col min="7433" max="7433" width="10.85546875" style="86" customWidth="1"/>
    <col min="7434" max="7434" width="18.85546875" style="86" customWidth="1"/>
    <col min="7435" max="7438" width="5.85546875" style="86" customWidth="1"/>
    <col min="7439" max="7439" width="7.7109375" style="86" customWidth="1"/>
    <col min="7440" max="7440" width="1.42578125" style="86" customWidth="1"/>
    <col min="7441" max="7441" width="10" style="86" customWidth="1"/>
    <col min="7442" max="7444" width="6.140625" style="86" customWidth="1"/>
    <col min="7445" max="7445" width="7.85546875" style="86" customWidth="1"/>
    <col min="7446" max="7446" width="34.140625" style="86" customWidth="1"/>
    <col min="7447" max="7448" width="25.5703125" style="86" customWidth="1"/>
    <col min="7449" max="7680" width="10.28515625" style="86"/>
    <col min="7681" max="7681" width="17.85546875" style="86" customWidth="1"/>
    <col min="7682" max="7682" width="38" style="86" customWidth="1"/>
    <col min="7683" max="7683" width="5.42578125" style="86" customWidth="1"/>
    <col min="7684" max="7684" width="45.5703125" style="86" customWidth="1"/>
    <col min="7685" max="7685" width="13.7109375" style="86" customWidth="1"/>
    <col min="7686" max="7686" width="33.140625" style="86" customWidth="1"/>
    <col min="7687" max="7687" width="28.5703125" style="86" customWidth="1"/>
    <col min="7688" max="7688" width="16.140625" style="86" customWidth="1"/>
    <col min="7689" max="7689" width="10.85546875" style="86" customWidth="1"/>
    <col min="7690" max="7690" width="18.85546875" style="86" customWidth="1"/>
    <col min="7691" max="7694" width="5.85546875" style="86" customWidth="1"/>
    <col min="7695" max="7695" width="7.7109375" style="86" customWidth="1"/>
    <col min="7696" max="7696" width="1.42578125" style="86" customWidth="1"/>
    <col min="7697" max="7697" width="10" style="86" customWidth="1"/>
    <col min="7698" max="7700" width="6.140625" style="86" customWidth="1"/>
    <col min="7701" max="7701" width="7.85546875" style="86" customWidth="1"/>
    <col min="7702" max="7702" width="34.140625" style="86" customWidth="1"/>
    <col min="7703" max="7704" width="25.5703125" style="86" customWidth="1"/>
    <col min="7705" max="7936" width="10.28515625" style="86"/>
    <col min="7937" max="7937" width="17.85546875" style="86" customWidth="1"/>
    <col min="7938" max="7938" width="38" style="86" customWidth="1"/>
    <col min="7939" max="7939" width="5.42578125" style="86" customWidth="1"/>
    <col min="7940" max="7940" width="45.5703125" style="86" customWidth="1"/>
    <col min="7941" max="7941" width="13.7109375" style="86" customWidth="1"/>
    <col min="7942" max="7942" width="33.140625" style="86" customWidth="1"/>
    <col min="7943" max="7943" width="28.5703125" style="86" customWidth="1"/>
    <col min="7944" max="7944" width="16.140625" style="86" customWidth="1"/>
    <col min="7945" max="7945" width="10.85546875" style="86" customWidth="1"/>
    <col min="7946" max="7946" width="18.85546875" style="86" customWidth="1"/>
    <col min="7947" max="7950" width="5.85546875" style="86" customWidth="1"/>
    <col min="7951" max="7951" width="7.7109375" style="86" customWidth="1"/>
    <col min="7952" max="7952" width="1.42578125" style="86" customWidth="1"/>
    <col min="7953" max="7953" width="10" style="86" customWidth="1"/>
    <col min="7954" max="7956" width="6.140625" style="86" customWidth="1"/>
    <col min="7957" max="7957" width="7.85546875" style="86" customWidth="1"/>
    <col min="7958" max="7958" width="34.140625" style="86" customWidth="1"/>
    <col min="7959" max="7960" width="25.5703125" style="86" customWidth="1"/>
    <col min="7961" max="8192" width="10.28515625" style="86"/>
    <col min="8193" max="8193" width="17.85546875" style="86" customWidth="1"/>
    <col min="8194" max="8194" width="38" style="86" customWidth="1"/>
    <col min="8195" max="8195" width="5.42578125" style="86" customWidth="1"/>
    <col min="8196" max="8196" width="45.5703125" style="86" customWidth="1"/>
    <col min="8197" max="8197" width="13.7109375" style="86" customWidth="1"/>
    <col min="8198" max="8198" width="33.140625" style="86" customWidth="1"/>
    <col min="8199" max="8199" width="28.5703125" style="86" customWidth="1"/>
    <col min="8200" max="8200" width="16.140625" style="86" customWidth="1"/>
    <col min="8201" max="8201" width="10.85546875" style="86" customWidth="1"/>
    <col min="8202" max="8202" width="18.85546875" style="86" customWidth="1"/>
    <col min="8203" max="8206" width="5.85546875" style="86" customWidth="1"/>
    <col min="8207" max="8207" width="7.7109375" style="86" customWidth="1"/>
    <col min="8208" max="8208" width="1.42578125" style="86" customWidth="1"/>
    <col min="8209" max="8209" width="10" style="86" customWidth="1"/>
    <col min="8210" max="8212" width="6.140625" style="86" customWidth="1"/>
    <col min="8213" max="8213" width="7.85546875" style="86" customWidth="1"/>
    <col min="8214" max="8214" width="34.140625" style="86" customWidth="1"/>
    <col min="8215" max="8216" width="25.5703125" style="86" customWidth="1"/>
    <col min="8217" max="8448" width="10.28515625" style="86"/>
    <col min="8449" max="8449" width="17.85546875" style="86" customWidth="1"/>
    <col min="8450" max="8450" width="38" style="86" customWidth="1"/>
    <col min="8451" max="8451" width="5.42578125" style="86" customWidth="1"/>
    <col min="8452" max="8452" width="45.5703125" style="86" customWidth="1"/>
    <col min="8453" max="8453" width="13.7109375" style="86" customWidth="1"/>
    <col min="8454" max="8454" width="33.140625" style="86" customWidth="1"/>
    <col min="8455" max="8455" width="28.5703125" style="86" customWidth="1"/>
    <col min="8456" max="8456" width="16.140625" style="86" customWidth="1"/>
    <col min="8457" max="8457" width="10.85546875" style="86" customWidth="1"/>
    <col min="8458" max="8458" width="18.85546875" style="86" customWidth="1"/>
    <col min="8459" max="8462" width="5.85546875" style="86" customWidth="1"/>
    <col min="8463" max="8463" width="7.7109375" style="86" customWidth="1"/>
    <col min="8464" max="8464" width="1.42578125" style="86" customWidth="1"/>
    <col min="8465" max="8465" width="10" style="86" customWidth="1"/>
    <col min="8466" max="8468" width="6.140625" style="86" customWidth="1"/>
    <col min="8469" max="8469" width="7.85546875" style="86" customWidth="1"/>
    <col min="8470" max="8470" width="34.140625" style="86" customWidth="1"/>
    <col min="8471" max="8472" width="25.5703125" style="86" customWidth="1"/>
    <col min="8473" max="8704" width="10.28515625" style="86"/>
    <col min="8705" max="8705" width="17.85546875" style="86" customWidth="1"/>
    <col min="8706" max="8706" width="38" style="86" customWidth="1"/>
    <col min="8707" max="8707" width="5.42578125" style="86" customWidth="1"/>
    <col min="8708" max="8708" width="45.5703125" style="86" customWidth="1"/>
    <col min="8709" max="8709" width="13.7109375" style="86" customWidth="1"/>
    <col min="8710" max="8710" width="33.140625" style="86" customWidth="1"/>
    <col min="8711" max="8711" width="28.5703125" style="86" customWidth="1"/>
    <col min="8712" max="8712" width="16.140625" style="86" customWidth="1"/>
    <col min="8713" max="8713" width="10.85546875" style="86" customWidth="1"/>
    <col min="8714" max="8714" width="18.85546875" style="86" customWidth="1"/>
    <col min="8715" max="8718" width="5.85546875" style="86" customWidth="1"/>
    <col min="8719" max="8719" width="7.7109375" style="86" customWidth="1"/>
    <col min="8720" max="8720" width="1.42578125" style="86" customWidth="1"/>
    <col min="8721" max="8721" width="10" style="86" customWidth="1"/>
    <col min="8722" max="8724" width="6.140625" style="86" customWidth="1"/>
    <col min="8725" max="8725" width="7.85546875" style="86" customWidth="1"/>
    <col min="8726" max="8726" width="34.140625" style="86" customWidth="1"/>
    <col min="8727" max="8728" width="25.5703125" style="86" customWidth="1"/>
    <col min="8729" max="8960" width="10.28515625" style="86"/>
    <col min="8961" max="8961" width="17.85546875" style="86" customWidth="1"/>
    <col min="8962" max="8962" width="38" style="86" customWidth="1"/>
    <col min="8963" max="8963" width="5.42578125" style="86" customWidth="1"/>
    <col min="8964" max="8964" width="45.5703125" style="86" customWidth="1"/>
    <col min="8965" max="8965" width="13.7109375" style="86" customWidth="1"/>
    <col min="8966" max="8966" width="33.140625" style="86" customWidth="1"/>
    <col min="8967" max="8967" width="28.5703125" style="86" customWidth="1"/>
    <col min="8968" max="8968" width="16.140625" style="86" customWidth="1"/>
    <col min="8969" max="8969" width="10.85546875" style="86" customWidth="1"/>
    <col min="8970" max="8970" width="18.85546875" style="86" customWidth="1"/>
    <col min="8971" max="8974" width="5.85546875" style="86" customWidth="1"/>
    <col min="8975" max="8975" width="7.7109375" style="86" customWidth="1"/>
    <col min="8976" max="8976" width="1.42578125" style="86" customWidth="1"/>
    <col min="8977" max="8977" width="10" style="86" customWidth="1"/>
    <col min="8978" max="8980" width="6.140625" style="86" customWidth="1"/>
    <col min="8981" max="8981" width="7.85546875" style="86" customWidth="1"/>
    <col min="8982" max="8982" width="34.140625" style="86" customWidth="1"/>
    <col min="8983" max="8984" width="25.5703125" style="86" customWidth="1"/>
    <col min="8985" max="9216" width="10.28515625" style="86"/>
    <col min="9217" max="9217" width="17.85546875" style="86" customWidth="1"/>
    <col min="9218" max="9218" width="38" style="86" customWidth="1"/>
    <col min="9219" max="9219" width="5.42578125" style="86" customWidth="1"/>
    <col min="9220" max="9220" width="45.5703125" style="86" customWidth="1"/>
    <col min="9221" max="9221" width="13.7109375" style="86" customWidth="1"/>
    <col min="9222" max="9222" width="33.140625" style="86" customWidth="1"/>
    <col min="9223" max="9223" width="28.5703125" style="86" customWidth="1"/>
    <col min="9224" max="9224" width="16.140625" style="86" customWidth="1"/>
    <col min="9225" max="9225" width="10.85546875" style="86" customWidth="1"/>
    <col min="9226" max="9226" width="18.85546875" style="86" customWidth="1"/>
    <col min="9227" max="9230" width="5.85546875" style="86" customWidth="1"/>
    <col min="9231" max="9231" width="7.7109375" style="86" customWidth="1"/>
    <col min="9232" max="9232" width="1.42578125" style="86" customWidth="1"/>
    <col min="9233" max="9233" width="10" style="86" customWidth="1"/>
    <col min="9234" max="9236" width="6.140625" style="86" customWidth="1"/>
    <col min="9237" max="9237" width="7.85546875" style="86" customWidth="1"/>
    <col min="9238" max="9238" width="34.140625" style="86" customWidth="1"/>
    <col min="9239" max="9240" width="25.5703125" style="86" customWidth="1"/>
    <col min="9241" max="9472" width="10.28515625" style="86"/>
    <col min="9473" max="9473" width="17.85546875" style="86" customWidth="1"/>
    <col min="9474" max="9474" width="38" style="86" customWidth="1"/>
    <col min="9475" max="9475" width="5.42578125" style="86" customWidth="1"/>
    <col min="9476" max="9476" width="45.5703125" style="86" customWidth="1"/>
    <col min="9477" max="9477" width="13.7109375" style="86" customWidth="1"/>
    <col min="9478" max="9478" width="33.140625" style="86" customWidth="1"/>
    <col min="9479" max="9479" width="28.5703125" style="86" customWidth="1"/>
    <col min="9480" max="9480" width="16.140625" style="86" customWidth="1"/>
    <col min="9481" max="9481" width="10.85546875" style="86" customWidth="1"/>
    <col min="9482" max="9482" width="18.85546875" style="86" customWidth="1"/>
    <col min="9483" max="9486" width="5.85546875" style="86" customWidth="1"/>
    <col min="9487" max="9487" width="7.7109375" style="86" customWidth="1"/>
    <col min="9488" max="9488" width="1.42578125" style="86" customWidth="1"/>
    <col min="9489" max="9489" width="10" style="86" customWidth="1"/>
    <col min="9490" max="9492" width="6.140625" style="86" customWidth="1"/>
    <col min="9493" max="9493" width="7.85546875" style="86" customWidth="1"/>
    <col min="9494" max="9494" width="34.140625" style="86" customWidth="1"/>
    <col min="9495" max="9496" width="25.5703125" style="86" customWidth="1"/>
    <col min="9497" max="9728" width="10.28515625" style="86"/>
    <col min="9729" max="9729" width="17.85546875" style="86" customWidth="1"/>
    <col min="9730" max="9730" width="38" style="86" customWidth="1"/>
    <col min="9731" max="9731" width="5.42578125" style="86" customWidth="1"/>
    <col min="9732" max="9732" width="45.5703125" style="86" customWidth="1"/>
    <col min="9733" max="9733" width="13.7109375" style="86" customWidth="1"/>
    <col min="9734" max="9734" width="33.140625" style="86" customWidth="1"/>
    <col min="9735" max="9735" width="28.5703125" style="86" customWidth="1"/>
    <col min="9736" max="9736" width="16.140625" style="86" customWidth="1"/>
    <col min="9737" max="9737" width="10.85546875" style="86" customWidth="1"/>
    <col min="9738" max="9738" width="18.85546875" style="86" customWidth="1"/>
    <col min="9739" max="9742" width="5.85546875" style="86" customWidth="1"/>
    <col min="9743" max="9743" width="7.7109375" style="86" customWidth="1"/>
    <col min="9744" max="9744" width="1.42578125" style="86" customWidth="1"/>
    <col min="9745" max="9745" width="10" style="86" customWidth="1"/>
    <col min="9746" max="9748" width="6.140625" style="86" customWidth="1"/>
    <col min="9749" max="9749" width="7.85546875" style="86" customWidth="1"/>
    <col min="9750" max="9750" width="34.140625" style="86" customWidth="1"/>
    <col min="9751" max="9752" width="25.5703125" style="86" customWidth="1"/>
    <col min="9753" max="9984" width="10.28515625" style="86"/>
    <col min="9985" max="9985" width="17.85546875" style="86" customWidth="1"/>
    <col min="9986" max="9986" width="38" style="86" customWidth="1"/>
    <col min="9987" max="9987" width="5.42578125" style="86" customWidth="1"/>
    <col min="9988" max="9988" width="45.5703125" style="86" customWidth="1"/>
    <col min="9989" max="9989" width="13.7109375" style="86" customWidth="1"/>
    <col min="9990" max="9990" width="33.140625" style="86" customWidth="1"/>
    <col min="9991" max="9991" width="28.5703125" style="86" customWidth="1"/>
    <col min="9992" max="9992" width="16.140625" style="86" customWidth="1"/>
    <col min="9993" max="9993" width="10.85546875" style="86" customWidth="1"/>
    <col min="9994" max="9994" width="18.85546875" style="86" customWidth="1"/>
    <col min="9995" max="9998" width="5.85546875" style="86" customWidth="1"/>
    <col min="9999" max="9999" width="7.7109375" style="86" customWidth="1"/>
    <col min="10000" max="10000" width="1.42578125" style="86" customWidth="1"/>
    <col min="10001" max="10001" width="10" style="86" customWidth="1"/>
    <col min="10002" max="10004" width="6.140625" style="86" customWidth="1"/>
    <col min="10005" max="10005" width="7.85546875" style="86" customWidth="1"/>
    <col min="10006" max="10006" width="34.140625" style="86" customWidth="1"/>
    <col min="10007" max="10008" width="25.5703125" style="86" customWidth="1"/>
    <col min="10009" max="10240" width="10.28515625" style="86"/>
    <col min="10241" max="10241" width="17.85546875" style="86" customWidth="1"/>
    <col min="10242" max="10242" width="38" style="86" customWidth="1"/>
    <col min="10243" max="10243" width="5.42578125" style="86" customWidth="1"/>
    <col min="10244" max="10244" width="45.5703125" style="86" customWidth="1"/>
    <col min="10245" max="10245" width="13.7109375" style="86" customWidth="1"/>
    <col min="10246" max="10246" width="33.140625" style="86" customWidth="1"/>
    <col min="10247" max="10247" width="28.5703125" style="86" customWidth="1"/>
    <col min="10248" max="10248" width="16.140625" style="86" customWidth="1"/>
    <col min="10249" max="10249" width="10.85546875" style="86" customWidth="1"/>
    <col min="10250" max="10250" width="18.85546875" style="86" customWidth="1"/>
    <col min="10251" max="10254" width="5.85546875" style="86" customWidth="1"/>
    <col min="10255" max="10255" width="7.7109375" style="86" customWidth="1"/>
    <col min="10256" max="10256" width="1.42578125" style="86" customWidth="1"/>
    <col min="10257" max="10257" width="10" style="86" customWidth="1"/>
    <col min="10258" max="10260" width="6.140625" style="86" customWidth="1"/>
    <col min="10261" max="10261" width="7.85546875" style="86" customWidth="1"/>
    <col min="10262" max="10262" width="34.140625" style="86" customWidth="1"/>
    <col min="10263" max="10264" width="25.5703125" style="86" customWidth="1"/>
    <col min="10265" max="10496" width="10.28515625" style="86"/>
    <col min="10497" max="10497" width="17.85546875" style="86" customWidth="1"/>
    <col min="10498" max="10498" width="38" style="86" customWidth="1"/>
    <col min="10499" max="10499" width="5.42578125" style="86" customWidth="1"/>
    <col min="10500" max="10500" width="45.5703125" style="86" customWidth="1"/>
    <col min="10501" max="10501" width="13.7109375" style="86" customWidth="1"/>
    <col min="10502" max="10502" width="33.140625" style="86" customWidth="1"/>
    <col min="10503" max="10503" width="28.5703125" style="86" customWidth="1"/>
    <col min="10504" max="10504" width="16.140625" style="86" customWidth="1"/>
    <col min="10505" max="10505" width="10.85546875" style="86" customWidth="1"/>
    <col min="10506" max="10506" width="18.85546875" style="86" customWidth="1"/>
    <col min="10507" max="10510" width="5.85546875" style="86" customWidth="1"/>
    <col min="10511" max="10511" width="7.7109375" style="86" customWidth="1"/>
    <col min="10512" max="10512" width="1.42578125" style="86" customWidth="1"/>
    <col min="10513" max="10513" width="10" style="86" customWidth="1"/>
    <col min="10514" max="10516" width="6.140625" style="86" customWidth="1"/>
    <col min="10517" max="10517" width="7.85546875" style="86" customWidth="1"/>
    <col min="10518" max="10518" width="34.140625" style="86" customWidth="1"/>
    <col min="10519" max="10520" width="25.5703125" style="86" customWidth="1"/>
    <col min="10521" max="10752" width="10.28515625" style="86"/>
    <col min="10753" max="10753" width="17.85546875" style="86" customWidth="1"/>
    <col min="10754" max="10754" width="38" style="86" customWidth="1"/>
    <col min="10755" max="10755" width="5.42578125" style="86" customWidth="1"/>
    <col min="10756" max="10756" width="45.5703125" style="86" customWidth="1"/>
    <col min="10757" max="10757" width="13.7109375" style="86" customWidth="1"/>
    <col min="10758" max="10758" width="33.140625" style="86" customWidth="1"/>
    <col min="10759" max="10759" width="28.5703125" style="86" customWidth="1"/>
    <col min="10760" max="10760" width="16.140625" style="86" customWidth="1"/>
    <col min="10761" max="10761" width="10.85546875" style="86" customWidth="1"/>
    <col min="10762" max="10762" width="18.85546875" style="86" customWidth="1"/>
    <col min="10763" max="10766" width="5.85546875" style="86" customWidth="1"/>
    <col min="10767" max="10767" width="7.7109375" style="86" customWidth="1"/>
    <col min="10768" max="10768" width="1.42578125" style="86" customWidth="1"/>
    <col min="10769" max="10769" width="10" style="86" customWidth="1"/>
    <col min="10770" max="10772" width="6.140625" style="86" customWidth="1"/>
    <col min="10773" max="10773" width="7.85546875" style="86" customWidth="1"/>
    <col min="10774" max="10774" width="34.140625" style="86" customWidth="1"/>
    <col min="10775" max="10776" width="25.5703125" style="86" customWidth="1"/>
    <col min="10777" max="11008" width="10.28515625" style="86"/>
    <col min="11009" max="11009" width="17.85546875" style="86" customWidth="1"/>
    <col min="11010" max="11010" width="38" style="86" customWidth="1"/>
    <col min="11011" max="11011" width="5.42578125" style="86" customWidth="1"/>
    <col min="11012" max="11012" width="45.5703125" style="86" customWidth="1"/>
    <col min="11013" max="11013" width="13.7109375" style="86" customWidth="1"/>
    <col min="11014" max="11014" width="33.140625" style="86" customWidth="1"/>
    <col min="11015" max="11015" width="28.5703125" style="86" customWidth="1"/>
    <col min="11016" max="11016" width="16.140625" style="86" customWidth="1"/>
    <col min="11017" max="11017" width="10.85546875" style="86" customWidth="1"/>
    <col min="11018" max="11018" width="18.85546875" style="86" customWidth="1"/>
    <col min="11019" max="11022" width="5.85546875" style="86" customWidth="1"/>
    <col min="11023" max="11023" width="7.7109375" style="86" customWidth="1"/>
    <col min="11024" max="11024" width="1.42578125" style="86" customWidth="1"/>
    <col min="11025" max="11025" width="10" style="86" customWidth="1"/>
    <col min="11026" max="11028" width="6.140625" style="86" customWidth="1"/>
    <col min="11029" max="11029" width="7.85546875" style="86" customWidth="1"/>
    <col min="11030" max="11030" width="34.140625" style="86" customWidth="1"/>
    <col min="11031" max="11032" width="25.5703125" style="86" customWidth="1"/>
    <col min="11033" max="11264" width="10.28515625" style="86"/>
    <col min="11265" max="11265" width="17.85546875" style="86" customWidth="1"/>
    <col min="11266" max="11266" width="38" style="86" customWidth="1"/>
    <col min="11267" max="11267" width="5.42578125" style="86" customWidth="1"/>
    <col min="11268" max="11268" width="45.5703125" style="86" customWidth="1"/>
    <col min="11269" max="11269" width="13.7109375" style="86" customWidth="1"/>
    <col min="11270" max="11270" width="33.140625" style="86" customWidth="1"/>
    <col min="11271" max="11271" width="28.5703125" style="86" customWidth="1"/>
    <col min="11272" max="11272" width="16.140625" style="86" customWidth="1"/>
    <col min="11273" max="11273" width="10.85546875" style="86" customWidth="1"/>
    <col min="11274" max="11274" width="18.85546875" style="86" customWidth="1"/>
    <col min="11275" max="11278" width="5.85546875" style="86" customWidth="1"/>
    <col min="11279" max="11279" width="7.7109375" style="86" customWidth="1"/>
    <col min="11280" max="11280" width="1.42578125" style="86" customWidth="1"/>
    <col min="11281" max="11281" width="10" style="86" customWidth="1"/>
    <col min="11282" max="11284" width="6.140625" style="86" customWidth="1"/>
    <col min="11285" max="11285" width="7.85546875" style="86" customWidth="1"/>
    <col min="11286" max="11286" width="34.140625" style="86" customWidth="1"/>
    <col min="11287" max="11288" width="25.5703125" style="86" customWidth="1"/>
    <col min="11289" max="11520" width="10.28515625" style="86"/>
    <col min="11521" max="11521" width="17.85546875" style="86" customWidth="1"/>
    <col min="11522" max="11522" width="38" style="86" customWidth="1"/>
    <col min="11523" max="11523" width="5.42578125" style="86" customWidth="1"/>
    <col min="11524" max="11524" width="45.5703125" style="86" customWidth="1"/>
    <col min="11525" max="11525" width="13.7109375" style="86" customWidth="1"/>
    <col min="11526" max="11526" width="33.140625" style="86" customWidth="1"/>
    <col min="11527" max="11527" width="28.5703125" style="86" customWidth="1"/>
    <col min="11528" max="11528" width="16.140625" style="86" customWidth="1"/>
    <col min="11529" max="11529" width="10.85546875" style="86" customWidth="1"/>
    <col min="11530" max="11530" width="18.85546875" style="86" customWidth="1"/>
    <col min="11531" max="11534" width="5.85546875" style="86" customWidth="1"/>
    <col min="11535" max="11535" width="7.7109375" style="86" customWidth="1"/>
    <col min="11536" max="11536" width="1.42578125" style="86" customWidth="1"/>
    <col min="11537" max="11537" width="10" style="86" customWidth="1"/>
    <col min="11538" max="11540" width="6.140625" style="86" customWidth="1"/>
    <col min="11541" max="11541" width="7.85546875" style="86" customWidth="1"/>
    <col min="11542" max="11542" width="34.140625" style="86" customWidth="1"/>
    <col min="11543" max="11544" width="25.5703125" style="86" customWidth="1"/>
    <col min="11545" max="11776" width="10.28515625" style="86"/>
    <col min="11777" max="11777" width="17.85546875" style="86" customWidth="1"/>
    <col min="11778" max="11778" width="38" style="86" customWidth="1"/>
    <col min="11779" max="11779" width="5.42578125" style="86" customWidth="1"/>
    <col min="11780" max="11780" width="45.5703125" style="86" customWidth="1"/>
    <col min="11781" max="11781" width="13.7109375" style="86" customWidth="1"/>
    <col min="11782" max="11782" width="33.140625" style="86" customWidth="1"/>
    <col min="11783" max="11783" width="28.5703125" style="86" customWidth="1"/>
    <col min="11784" max="11784" width="16.140625" style="86" customWidth="1"/>
    <col min="11785" max="11785" width="10.85546875" style="86" customWidth="1"/>
    <col min="11786" max="11786" width="18.85546875" style="86" customWidth="1"/>
    <col min="11787" max="11790" width="5.85546875" style="86" customWidth="1"/>
    <col min="11791" max="11791" width="7.7109375" style="86" customWidth="1"/>
    <col min="11792" max="11792" width="1.42578125" style="86" customWidth="1"/>
    <col min="11793" max="11793" width="10" style="86" customWidth="1"/>
    <col min="11794" max="11796" width="6.140625" style="86" customWidth="1"/>
    <col min="11797" max="11797" width="7.85546875" style="86" customWidth="1"/>
    <col min="11798" max="11798" width="34.140625" style="86" customWidth="1"/>
    <col min="11799" max="11800" width="25.5703125" style="86" customWidth="1"/>
    <col min="11801" max="12032" width="10.28515625" style="86"/>
    <col min="12033" max="12033" width="17.85546875" style="86" customWidth="1"/>
    <col min="12034" max="12034" width="38" style="86" customWidth="1"/>
    <col min="12035" max="12035" width="5.42578125" style="86" customWidth="1"/>
    <col min="12036" max="12036" width="45.5703125" style="86" customWidth="1"/>
    <col min="12037" max="12037" width="13.7109375" style="86" customWidth="1"/>
    <col min="12038" max="12038" width="33.140625" style="86" customWidth="1"/>
    <col min="12039" max="12039" width="28.5703125" style="86" customWidth="1"/>
    <col min="12040" max="12040" width="16.140625" style="86" customWidth="1"/>
    <col min="12041" max="12041" width="10.85546875" style="86" customWidth="1"/>
    <col min="12042" max="12042" width="18.85546875" style="86" customWidth="1"/>
    <col min="12043" max="12046" width="5.85546875" style="86" customWidth="1"/>
    <col min="12047" max="12047" width="7.7109375" style="86" customWidth="1"/>
    <col min="12048" max="12048" width="1.42578125" style="86" customWidth="1"/>
    <col min="12049" max="12049" width="10" style="86" customWidth="1"/>
    <col min="12050" max="12052" width="6.140625" style="86" customWidth="1"/>
    <col min="12053" max="12053" width="7.85546875" style="86" customWidth="1"/>
    <col min="12054" max="12054" width="34.140625" style="86" customWidth="1"/>
    <col min="12055" max="12056" width="25.5703125" style="86" customWidth="1"/>
    <col min="12057" max="12288" width="10.28515625" style="86"/>
    <col min="12289" max="12289" width="17.85546875" style="86" customWidth="1"/>
    <col min="12290" max="12290" width="38" style="86" customWidth="1"/>
    <col min="12291" max="12291" width="5.42578125" style="86" customWidth="1"/>
    <col min="12292" max="12292" width="45.5703125" style="86" customWidth="1"/>
    <col min="12293" max="12293" width="13.7109375" style="86" customWidth="1"/>
    <col min="12294" max="12294" width="33.140625" style="86" customWidth="1"/>
    <col min="12295" max="12295" width="28.5703125" style="86" customWidth="1"/>
    <col min="12296" max="12296" width="16.140625" style="86" customWidth="1"/>
    <col min="12297" max="12297" width="10.85546875" style="86" customWidth="1"/>
    <col min="12298" max="12298" width="18.85546875" style="86" customWidth="1"/>
    <col min="12299" max="12302" width="5.85546875" style="86" customWidth="1"/>
    <col min="12303" max="12303" width="7.7109375" style="86" customWidth="1"/>
    <col min="12304" max="12304" width="1.42578125" style="86" customWidth="1"/>
    <col min="12305" max="12305" width="10" style="86" customWidth="1"/>
    <col min="12306" max="12308" width="6.140625" style="86" customWidth="1"/>
    <col min="12309" max="12309" width="7.85546875" style="86" customWidth="1"/>
    <col min="12310" max="12310" width="34.140625" style="86" customWidth="1"/>
    <col min="12311" max="12312" width="25.5703125" style="86" customWidth="1"/>
    <col min="12313" max="12544" width="10.28515625" style="86"/>
    <col min="12545" max="12545" width="17.85546875" style="86" customWidth="1"/>
    <col min="12546" max="12546" width="38" style="86" customWidth="1"/>
    <col min="12547" max="12547" width="5.42578125" style="86" customWidth="1"/>
    <col min="12548" max="12548" width="45.5703125" style="86" customWidth="1"/>
    <col min="12549" max="12549" width="13.7109375" style="86" customWidth="1"/>
    <col min="12550" max="12550" width="33.140625" style="86" customWidth="1"/>
    <col min="12551" max="12551" width="28.5703125" style="86" customWidth="1"/>
    <col min="12552" max="12552" width="16.140625" style="86" customWidth="1"/>
    <col min="12553" max="12553" width="10.85546875" style="86" customWidth="1"/>
    <col min="12554" max="12554" width="18.85546875" style="86" customWidth="1"/>
    <col min="12555" max="12558" width="5.85546875" style="86" customWidth="1"/>
    <col min="12559" max="12559" width="7.7109375" style="86" customWidth="1"/>
    <col min="12560" max="12560" width="1.42578125" style="86" customWidth="1"/>
    <col min="12561" max="12561" width="10" style="86" customWidth="1"/>
    <col min="12562" max="12564" width="6.140625" style="86" customWidth="1"/>
    <col min="12565" max="12565" width="7.85546875" style="86" customWidth="1"/>
    <col min="12566" max="12566" width="34.140625" style="86" customWidth="1"/>
    <col min="12567" max="12568" width="25.5703125" style="86" customWidth="1"/>
    <col min="12569" max="12800" width="10.28515625" style="86"/>
    <col min="12801" max="12801" width="17.85546875" style="86" customWidth="1"/>
    <col min="12802" max="12802" width="38" style="86" customWidth="1"/>
    <col min="12803" max="12803" width="5.42578125" style="86" customWidth="1"/>
    <col min="12804" max="12804" width="45.5703125" style="86" customWidth="1"/>
    <col min="12805" max="12805" width="13.7109375" style="86" customWidth="1"/>
    <col min="12806" max="12806" width="33.140625" style="86" customWidth="1"/>
    <col min="12807" max="12807" width="28.5703125" style="86" customWidth="1"/>
    <col min="12808" max="12808" width="16.140625" style="86" customWidth="1"/>
    <col min="12809" max="12809" width="10.85546875" style="86" customWidth="1"/>
    <col min="12810" max="12810" width="18.85546875" style="86" customWidth="1"/>
    <col min="12811" max="12814" width="5.85546875" style="86" customWidth="1"/>
    <col min="12815" max="12815" width="7.7109375" style="86" customWidth="1"/>
    <col min="12816" max="12816" width="1.42578125" style="86" customWidth="1"/>
    <col min="12817" max="12817" width="10" style="86" customWidth="1"/>
    <col min="12818" max="12820" width="6.140625" style="86" customWidth="1"/>
    <col min="12821" max="12821" width="7.85546875" style="86" customWidth="1"/>
    <col min="12822" max="12822" width="34.140625" style="86" customWidth="1"/>
    <col min="12823" max="12824" width="25.5703125" style="86" customWidth="1"/>
    <col min="12825" max="13056" width="10.28515625" style="86"/>
    <col min="13057" max="13057" width="17.85546875" style="86" customWidth="1"/>
    <col min="13058" max="13058" width="38" style="86" customWidth="1"/>
    <col min="13059" max="13059" width="5.42578125" style="86" customWidth="1"/>
    <col min="13060" max="13060" width="45.5703125" style="86" customWidth="1"/>
    <col min="13061" max="13061" width="13.7109375" style="86" customWidth="1"/>
    <col min="13062" max="13062" width="33.140625" style="86" customWidth="1"/>
    <col min="13063" max="13063" width="28.5703125" style="86" customWidth="1"/>
    <col min="13064" max="13064" width="16.140625" style="86" customWidth="1"/>
    <col min="13065" max="13065" width="10.85546875" style="86" customWidth="1"/>
    <col min="13066" max="13066" width="18.85546875" style="86" customWidth="1"/>
    <col min="13067" max="13070" width="5.85546875" style="86" customWidth="1"/>
    <col min="13071" max="13071" width="7.7109375" style="86" customWidth="1"/>
    <col min="13072" max="13072" width="1.42578125" style="86" customWidth="1"/>
    <col min="13073" max="13073" width="10" style="86" customWidth="1"/>
    <col min="13074" max="13076" width="6.140625" style="86" customWidth="1"/>
    <col min="13077" max="13077" width="7.85546875" style="86" customWidth="1"/>
    <col min="13078" max="13078" width="34.140625" style="86" customWidth="1"/>
    <col min="13079" max="13080" width="25.5703125" style="86" customWidth="1"/>
    <col min="13081" max="13312" width="10.28515625" style="86"/>
    <col min="13313" max="13313" width="17.85546875" style="86" customWidth="1"/>
    <col min="13314" max="13314" width="38" style="86" customWidth="1"/>
    <col min="13315" max="13315" width="5.42578125" style="86" customWidth="1"/>
    <col min="13316" max="13316" width="45.5703125" style="86" customWidth="1"/>
    <col min="13317" max="13317" width="13.7109375" style="86" customWidth="1"/>
    <col min="13318" max="13318" width="33.140625" style="86" customWidth="1"/>
    <col min="13319" max="13319" width="28.5703125" style="86" customWidth="1"/>
    <col min="13320" max="13320" width="16.140625" style="86" customWidth="1"/>
    <col min="13321" max="13321" width="10.85546875" style="86" customWidth="1"/>
    <col min="13322" max="13322" width="18.85546875" style="86" customWidth="1"/>
    <col min="13323" max="13326" width="5.85546875" style="86" customWidth="1"/>
    <col min="13327" max="13327" width="7.7109375" style="86" customWidth="1"/>
    <col min="13328" max="13328" width="1.42578125" style="86" customWidth="1"/>
    <col min="13329" max="13329" width="10" style="86" customWidth="1"/>
    <col min="13330" max="13332" width="6.140625" style="86" customWidth="1"/>
    <col min="13333" max="13333" width="7.85546875" style="86" customWidth="1"/>
    <col min="13334" max="13334" width="34.140625" style="86" customWidth="1"/>
    <col min="13335" max="13336" width="25.5703125" style="86" customWidth="1"/>
    <col min="13337" max="13568" width="10.28515625" style="86"/>
    <col min="13569" max="13569" width="17.85546875" style="86" customWidth="1"/>
    <col min="13570" max="13570" width="38" style="86" customWidth="1"/>
    <col min="13571" max="13571" width="5.42578125" style="86" customWidth="1"/>
    <col min="13572" max="13572" width="45.5703125" style="86" customWidth="1"/>
    <col min="13573" max="13573" width="13.7109375" style="86" customWidth="1"/>
    <col min="13574" max="13574" width="33.140625" style="86" customWidth="1"/>
    <col min="13575" max="13575" width="28.5703125" style="86" customWidth="1"/>
    <col min="13576" max="13576" width="16.140625" style="86" customWidth="1"/>
    <col min="13577" max="13577" width="10.85546875" style="86" customWidth="1"/>
    <col min="13578" max="13578" width="18.85546875" style="86" customWidth="1"/>
    <col min="13579" max="13582" width="5.85546875" style="86" customWidth="1"/>
    <col min="13583" max="13583" width="7.7109375" style="86" customWidth="1"/>
    <col min="13584" max="13584" width="1.42578125" style="86" customWidth="1"/>
    <col min="13585" max="13585" width="10" style="86" customWidth="1"/>
    <col min="13586" max="13588" width="6.140625" style="86" customWidth="1"/>
    <col min="13589" max="13589" width="7.85546875" style="86" customWidth="1"/>
    <col min="13590" max="13590" width="34.140625" style="86" customWidth="1"/>
    <col min="13591" max="13592" width="25.5703125" style="86" customWidth="1"/>
    <col min="13593" max="13824" width="10.28515625" style="86"/>
    <col min="13825" max="13825" width="17.85546875" style="86" customWidth="1"/>
    <col min="13826" max="13826" width="38" style="86" customWidth="1"/>
    <col min="13827" max="13827" width="5.42578125" style="86" customWidth="1"/>
    <col min="13828" max="13828" width="45.5703125" style="86" customWidth="1"/>
    <col min="13829" max="13829" width="13.7109375" style="86" customWidth="1"/>
    <col min="13830" max="13830" width="33.140625" style="86" customWidth="1"/>
    <col min="13831" max="13831" width="28.5703125" style="86" customWidth="1"/>
    <col min="13832" max="13832" width="16.140625" style="86" customWidth="1"/>
    <col min="13833" max="13833" width="10.85546875" style="86" customWidth="1"/>
    <col min="13834" max="13834" width="18.85546875" style="86" customWidth="1"/>
    <col min="13835" max="13838" width="5.85546875" style="86" customWidth="1"/>
    <col min="13839" max="13839" width="7.7109375" style="86" customWidth="1"/>
    <col min="13840" max="13840" width="1.42578125" style="86" customWidth="1"/>
    <col min="13841" max="13841" width="10" style="86" customWidth="1"/>
    <col min="13842" max="13844" width="6.140625" style="86" customWidth="1"/>
    <col min="13845" max="13845" width="7.85546875" style="86" customWidth="1"/>
    <col min="13846" max="13846" width="34.140625" style="86" customWidth="1"/>
    <col min="13847" max="13848" width="25.5703125" style="86" customWidth="1"/>
    <col min="13849" max="14080" width="10.28515625" style="86"/>
    <col min="14081" max="14081" width="17.85546875" style="86" customWidth="1"/>
    <col min="14082" max="14082" width="38" style="86" customWidth="1"/>
    <col min="14083" max="14083" width="5.42578125" style="86" customWidth="1"/>
    <col min="14084" max="14084" width="45.5703125" style="86" customWidth="1"/>
    <col min="14085" max="14085" width="13.7109375" style="86" customWidth="1"/>
    <col min="14086" max="14086" width="33.140625" style="86" customWidth="1"/>
    <col min="14087" max="14087" width="28.5703125" style="86" customWidth="1"/>
    <col min="14088" max="14088" width="16.140625" style="86" customWidth="1"/>
    <col min="14089" max="14089" width="10.85546875" style="86" customWidth="1"/>
    <col min="14090" max="14090" width="18.85546875" style="86" customWidth="1"/>
    <col min="14091" max="14094" width="5.85546875" style="86" customWidth="1"/>
    <col min="14095" max="14095" width="7.7109375" style="86" customWidth="1"/>
    <col min="14096" max="14096" width="1.42578125" style="86" customWidth="1"/>
    <col min="14097" max="14097" width="10" style="86" customWidth="1"/>
    <col min="14098" max="14100" width="6.140625" style="86" customWidth="1"/>
    <col min="14101" max="14101" width="7.85546875" style="86" customWidth="1"/>
    <col min="14102" max="14102" width="34.140625" style="86" customWidth="1"/>
    <col min="14103" max="14104" width="25.5703125" style="86" customWidth="1"/>
    <col min="14105" max="14336" width="10.28515625" style="86"/>
    <col min="14337" max="14337" width="17.85546875" style="86" customWidth="1"/>
    <col min="14338" max="14338" width="38" style="86" customWidth="1"/>
    <col min="14339" max="14339" width="5.42578125" style="86" customWidth="1"/>
    <col min="14340" max="14340" width="45.5703125" style="86" customWidth="1"/>
    <col min="14341" max="14341" width="13.7109375" style="86" customWidth="1"/>
    <col min="14342" max="14342" width="33.140625" style="86" customWidth="1"/>
    <col min="14343" max="14343" width="28.5703125" style="86" customWidth="1"/>
    <col min="14344" max="14344" width="16.140625" style="86" customWidth="1"/>
    <col min="14345" max="14345" width="10.85546875" style="86" customWidth="1"/>
    <col min="14346" max="14346" width="18.85546875" style="86" customWidth="1"/>
    <col min="14347" max="14350" width="5.85546875" style="86" customWidth="1"/>
    <col min="14351" max="14351" width="7.7109375" style="86" customWidth="1"/>
    <col min="14352" max="14352" width="1.42578125" style="86" customWidth="1"/>
    <col min="14353" max="14353" width="10" style="86" customWidth="1"/>
    <col min="14354" max="14356" width="6.140625" style="86" customWidth="1"/>
    <col min="14357" max="14357" width="7.85546875" style="86" customWidth="1"/>
    <col min="14358" max="14358" width="34.140625" style="86" customWidth="1"/>
    <col min="14359" max="14360" width="25.5703125" style="86" customWidth="1"/>
    <col min="14361" max="14592" width="10.28515625" style="86"/>
    <col min="14593" max="14593" width="17.85546875" style="86" customWidth="1"/>
    <col min="14594" max="14594" width="38" style="86" customWidth="1"/>
    <col min="14595" max="14595" width="5.42578125" style="86" customWidth="1"/>
    <col min="14596" max="14596" width="45.5703125" style="86" customWidth="1"/>
    <col min="14597" max="14597" width="13.7109375" style="86" customWidth="1"/>
    <col min="14598" max="14598" width="33.140625" style="86" customWidth="1"/>
    <col min="14599" max="14599" width="28.5703125" style="86" customWidth="1"/>
    <col min="14600" max="14600" width="16.140625" style="86" customWidth="1"/>
    <col min="14601" max="14601" width="10.85546875" style="86" customWidth="1"/>
    <col min="14602" max="14602" width="18.85546875" style="86" customWidth="1"/>
    <col min="14603" max="14606" width="5.85546875" style="86" customWidth="1"/>
    <col min="14607" max="14607" width="7.7109375" style="86" customWidth="1"/>
    <col min="14608" max="14608" width="1.42578125" style="86" customWidth="1"/>
    <col min="14609" max="14609" width="10" style="86" customWidth="1"/>
    <col min="14610" max="14612" width="6.140625" style="86" customWidth="1"/>
    <col min="14613" max="14613" width="7.85546875" style="86" customWidth="1"/>
    <col min="14614" max="14614" width="34.140625" style="86" customWidth="1"/>
    <col min="14615" max="14616" width="25.5703125" style="86" customWidth="1"/>
    <col min="14617" max="14848" width="10.28515625" style="86"/>
    <col min="14849" max="14849" width="17.85546875" style="86" customWidth="1"/>
    <col min="14850" max="14850" width="38" style="86" customWidth="1"/>
    <col min="14851" max="14851" width="5.42578125" style="86" customWidth="1"/>
    <col min="14852" max="14852" width="45.5703125" style="86" customWidth="1"/>
    <col min="14853" max="14853" width="13.7109375" style="86" customWidth="1"/>
    <col min="14854" max="14854" width="33.140625" style="86" customWidth="1"/>
    <col min="14855" max="14855" width="28.5703125" style="86" customWidth="1"/>
    <col min="14856" max="14856" width="16.140625" style="86" customWidth="1"/>
    <col min="14857" max="14857" width="10.85546875" style="86" customWidth="1"/>
    <col min="14858" max="14858" width="18.85546875" style="86" customWidth="1"/>
    <col min="14859" max="14862" width="5.85546875" style="86" customWidth="1"/>
    <col min="14863" max="14863" width="7.7109375" style="86" customWidth="1"/>
    <col min="14864" max="14864" width="1.42578125" style="86" customWidth="1"/>
    <col min="14865" max="14865" width="10" style="86" customWidth="1"/>
    <col min="14866" max="14868" width="6.140625" style="86" customWidth="1"/>
    <col min="14869" max="14869" width="7.85546875" style="86" customWidth="1"/>
    <col min="14870" max="14870" width="34.140625" style="86" customWidth="1"/>
    <col min="14871" max="14872" width="25.5703125" style="86" customWidth="1"/>
    <col min="14873" max="15104" width="10.28515625" style="86"/>
    <col min="15105" max="15105" width="17.85546875" style="86" customWidth="1"/>
    <col min="15106" max="15106" width="38" style="86" customWidth="1"/>
    <col min="15107" max="15107" width="5.42578125" style="86" customWidth="1"/>
    <col min="15108" max="15108" width="45.5703125" style="86" customWidth="1"/>
    <col min="15109" max="15109" width="13.7109375" style="86" customWidth="1"/>
    <col min="15110" max="15110" width="33.140625" style="86" customWidth="1"/>
    <col min="15111" max="15111" width="28.5703125" style="86" customWidth="1"/>
    <col min="15112" max="15112" width="16.140625" style="86" customWidth="1"/>
    <col min="15113" max="15113" width="10.85546875" style="86" customWidth="1"/>
    <col min="15114" max="15114" width="18.85546875" style="86" customWidth="1"/>
    <col min="15115" max="15118" width="5.85546875" style="86" customWidth="1"/>
    <col min="15119" max="15119" width="7.7109375" style="86" customWidth="1"/>
    <col min="15120" max="15120" width="1.42578125" style="86" customWidth="1"/>
    <col min="15121" max="15121" width="10" style="86" customWidth="1"/>
    <col min="15122" max="15124" width="6.140625" style="86" customWidth="1"/>
    <col min="15125" max="15125" width="7.85546875" style="86" customWidth="1"/>
    <col min="15126" max="15126" width="34.140625" style="86" customWidth="1"/>
    <col min="15127" max="15128" width="25.5703125" style="86" customWidth="1"/>
    <col min="15129" max="15360" width="10.28515625" style="86"/>
    <col min="15361" max="15361" width="17.85546875" style="86" customWidth="1"/>
    <col min="15362" max="15362" width="38" style="86" customWidth="1"/>
    <col min="15363" max="15363" width="5.42578125" style="86" customWidth="1"/>
    <col min="15364" max="15364" width="45.5703125" style="86" customWidth="1"/>
    <col min="15365" max="15365" width="13.7109375" style="86" customWidth="1"/>
    <col min="15366" max="15366" width="33.140625" style="86" customWidth="1"/>
    <col min="15367" max="15367" width="28.5703125" style="86" customWidth="1"/>
    <col min="15368" max="15368" width="16.140625" style="86" customWidth="1"/>
    <col min="15369" max="15369" width="10.85546875" style="86" customWidth="1"/>
    <col min="15370" max="15370" width="18.85546875" style="86" customWidth="1"/>
    <col min="15371" max="15374" width="5.85546875" style="86" customWidth="1"/>
    <col min="15375" max="15375" width="7.7109375" style="86" customWidth="1"/>
    <col min="15376" max="15376" width="1.42578125" style="86" customWidth="1"/>
    <col min="15377" max="15377" width="10" style="86" customWidth="1"/>
    <col min="15378" max="15380" width="6.140625" style="86" customWidth="1"/>
    <col min="15381" max="15381" width="7.85546875" style="86" customWidth="1"/>
    <col min="15382" max="15382" width="34.140625" style="86" customWidth="1"/>
    <col min="15383" max="15384" width="25.5703125" style="86" customWidth="1"/>
    <col min="15385" max="15616" width="10.28515625" style="86"/>
    <col min="15617" max="15617" width="17.85546875" style="86" customWidth="1"/>
    <col min="15618" max="15618" width="38" style="86" customWidth="1"/>
    <col min="15619" max="15619" width="5.42578125" style="86" customWidth="1"/>
    <col min="15620" max="15620" width="45.5703125" style="86" customWidth="1"/>
    <col min="15621" max="15621" width="13.7109375" style="86" customWidth="1"/>
    <col min="15622" max="15622" width="33.140625" style="86" customWidth="1"/>
    <col min="15623" max="15623" width="28.5703125" style="86" customWidth="1"/>
    <col min="15624" max="15624" width="16.140625" style="86" customWidth="1"/>
    <col min="15625" max="15625" width="10.85546875" style="86" customWidth="1"/>
    <col min="15626" max="15626" width="18.85546875" style="86" customWidth="1"/>
    <col min="15627" max="15630" width="5.85546875" style="86" customWidth="1"/>
    <col min="15631" max="15631" width="7.7109375" style="86" customWidth="1"/>
    <col min="15632" max="15632" width="1.42578125" style="86" customWidth="1"/>
    <col min="15633" max="15633" width="10" style="86" customWidth="1"/>
    <col min="15634" max="15636" width="6.140625" style="86" customWidth="1"/>
    <col min="15637" max="15637" width="7.85546875" style="86" customWidth="1"/>
    <col min="15638" max="15638" width="34.140625" style="86" customWidth="1"/>
    <col min="15639" max="15640" width="25.5703125" style="86" customWidth="1"/>
    <col min="15641" max="15872" width="10.28515625" style="86"/>
    <col min="15873" max="15873" width="17.85546875" style="86" customWidth="1"/>
    <col min="15874" max="15874" width="38" style="86" customWidth="1"/>
    <col min="15875" max="15875" width="5.42578125" style="86" customWidth="1"/>
    <col min="15876" max="15876" width="45.5703125" style="86" customWidth="1"/>
    <col min="15877" max="15877" width="13.7109375" style="86" customWidth="1"/>
    <col min="15878" max="15878" width="33.140625" style="86" customWidth="1"/>
    <col min="15879" max="15879" width="28.5703125" style="86" customWidth="1"/>
    <col min="15880" max="15880" width="16.140625" style="86" customWidth="1"/>
    <col min="15881" max="15881" width="10.85546875" style="86" customWidth="1"/>
    <col min="15882" max="15882" width="18.85546875" style="86" customWidth="1"/>
    <col min="15883" max="15886" width="5.85546875" style="86" customWidth="1"/>
    <col min="15887" max="15887" width="7.7109375" style="86" customWidth="1"/>
    <col min="15888" max="15888" width="1.42578125" style="86" customWidth="1"/>
    <col min="15889" max="15889" width="10" style="86" customWidth="1"/>
    <col min="15890" max="15892" width="6.140625" style="86" customWidth="1"/>
    <col min="15893" max="15893" width="7.85546875" style="86" customWidth="1"/>
    <col min="15894" max="15894" width="34.140625" style="86" customWidth="1"/>
    <col min="15895" max="15896" width="25.5703125" style="86" customWidth="1"/>
    <col min="15897" max="16128" width="10.28515625" style="86"/>
    <col min="16129" max="16129" width="17.85546875" style="86" customWidth="1"/>
    <col min="16130" max="16130" width="38" style="86" customWidth="1"/>
    <col min="16131" max="16131" width="5.42578125" style="86" customWidth="1"/>
    <col min="16132" max="16132" width="45.5703125" style="86" customWidth="1"/>
    <col min="16133" max="16133" width="13.7109375" style="86" customWidth="1"/>
    <col min="16134" max="16134" width="33.140625" style="86" customWidth="1"/>
    <col min="16135" max="16135" width="28.5703125" style="86" customWidth="1"/>
    <col min="16136" max="16136" width="16.140625" style="86" customWidth="1"/>
    <col min="16137" max="16137" width="10.85546875" style="86" customWidth="1"/>
    <col min="16138" max="16138" width="18.85546875" style="86" customWidth="1"/>
    <col min="16139" max="16142" width="5.85546875" style="86" customWidth="1"/>
    <col min="16143" max="16143" width="7.7109375" style="86" customWidth="1"/>
    <col min="16144" max="16144" width="1.42578125" style="86" customWidth="1"/>
    <col min="16145" max="16145" width="10" style="86" customWidth="1"/>
    <col min="16146" max="16148" width="6.140625" style="86" customWidth="1"/>
    <col min="16149" max="16149" width="7.85546875" style="86" customWidth="1"/>
    <col min="16150" max="16150" width="34.140625" style="86" customWidth="1"/>
    <col min="16151" max="16152" width="25.5703125" style="86" customWidth="1"/>
    <col min="16153" max="16384" width="10.28515625" style="86"/>
  </cols>
  <sheetData>
    <row r="1" spans="1:27" x14ac:dyDescent="0.25">
      <c r="A1" s="331"/>
      <c r="B1" s="331"/>
      <c r="C1" s="331"/>
      <c r="D1" s="331"/>
      <c r="E1" s="331"/>
      <c r="F1" s="331"/>
      <c r="G1" s="331"/>
      <c r="H1" s="331"/>
      <c r="I1" s="331"/>
      <c r="J1" s="331"/>
      <c r="K1" s="331"/>
      <c r="L1" s="331"/>
      <c r="M1" s="331"/>
      <c r="N1" s="331"/>
      <c r="O1" s="331"/>
      <c r="P1" s="331"/>
      <c r="Q1" s="331"/>
      <c r="R1" s="331"/>
      <c r="S1" s="331"/>
      <c r="T1" s="331"/>
      <c r="U1" s="331"/>
      <c r="V1" s="331"/>
    </row>
    <row r="2" spans="1:27" ht="15.75" x14ac:dyDescent="0.25">
      <c r="A2" s="392"/>
      <c r="B2" s="324" t="s">
        <v>0</v>
      </c>
      <c r="C2" s="324"/>
      <c r="D2" s="324"/>
      <c r="E2" s="324"/>
      <c r="F2" s="324"/>
      <c r="G2" s="324"/>
      <c r="H2" s="324"/>
      <c r="I2" s="324"/>
      <c r="J2" s="324"/>
      <c r="K2" s="324"/>
      <c r="L2" s="324"/>
      <c r="M2" s="324"/>
      <c r="N2" s="324"/>
      <c r="O2" s="324"/>
      <c r="P2" s="324"/>
      <c r="Q2" s="324"/>
      <c r="R2" s="324"/>
      <c r="S2" s="324"/>
      <c r="T2" s="324"/>
      <c r="U2" s="324"/>
      <c r="V2" s="324"/>
      <c r="W2" s="324"/>
      <c r="X2" s="155" t="s">
        <v>1</v>
      </c>
    </row>
    <row r="3" spans="1:27" x14ac:dyDescent="0.25">
      <c r="A3" s="392"/>
      <c r="B3" s="275" t="s">
        <v>2</v>
      </c>
      <c r="C3" s="275"/>
      <c r="D3" s="275"/>
      <c r="E3" s="275"/>
      <c r="F3" s="275"/>
      <c r="G3" s="275"/>
      <c r="H3" s="275"/>
      <c r="I3" s="275"/>
      <c r="J3" s="275"/>
      <c r="K3" s="275"/>
      <c r="L3" s="275"/>
      <c r="M3" s="275"/>
      <c r="N3" s="275"/>
      <c r="O3" s="275"/>
      <c r="P3" s="275"/>
      <c r="Q3" s="275"/>
      <c r="R3" s="275"/>
      <c r="S3" s="275"/>
      <c r="T3" s="275"/>
      <c r="U3" s="275"/>
      <c r="V3" s="275"/>
      <c r="W3" s="275"/>
      <c r="X3" s="155" t="s">
        <v>3</v>
      </c>
    </row>
    <row r="4" spans="1:27" x14ac:dyDescent="0.25">
      <c r="A4" s="392"/>
      <c r="B4" s="277" t="s">
        <v>4</v>
      </c>
      <c r="C4" s="277"/>
      <c r="D4" s="277"/>
      <c r="E4" s="277"/>
      <c r="F4" s="277"/>
      <c r="G4" s="277"/>
      <c r="H4" s="277"/>
      <c r="I4" s="277"/>
      <c r="J4" s="277"/>
      <c r="K4" s="277"/>
      <c r="L4" s="277"/>
      <c r="M4" s="277"/>
      <c r="N4" s="277"/>
      <c r="O4" s="277"/>
      <c r="P4" s="277"/>
      <c r="Q4" s="277"/>
      <c r="R4" s="277"/>
      <c r="S4" s="277"/>
      <c r="T4" s="277"/>
      <c r="U4" s="277"/>
      <c r="V4" s="277"/>
      <c r="W4" s="277"/>
      <c r="X4" s="156" t="s">
        <v>5</v>
      </c>
    </row>
    <row r="5" spans="1:27" x14ac:dyDescent="0.25">
      <c r="A5" s="392"/>
      <c r="B5" s="277"/>
      <c r="C5" s="277"/>
      <c r="D5" s="277"/>
      <c r="E5" s="277"/>
      <c r="F5" s="277"/>
      <c r="G5" s="277"/>
      <c r="H5" s="277"/>
      <c r="I5" s="277"/>
      <c r="J5" s="277"/>
      <c r="K5" s="277"/>
      <c r="L5" s="277"/>
      <c r="M5" s="277"/>
      <c r="N5" s="277"/>
      <c r="O5" s="277"/>
      <c r="P5" s="277"/>
      <c r="Q5" s="277"/>
      <c r="R5" s="277"/>
      <c r="S5" s="277"/>
      <c r="T5" s="277"/>
      <c r="U5" s="277"/>
      <c r="V5" s="277"/>
      <c r="W5" s="277"/>
      <c r="X5" s="155" t="s">
        <v>6</v>
      </c>
    </row>
    <row r="6" spans="1:27" x14ac:dyDescent="0.25">
      <c r="A6" s="391"/>
      <c r="B6" s="391"/>
      <c r="C6" s="391"/>
      <c r="D6" s="391"/>
      <c r="E6" s="391"/>
      <c r="F6" s="391"/>
      <c r="G6" s="391"/>
      <c r="H6" s="391"/>
      <c r="I6" s="391"/>
      <c r="J6" s="391"/>
      <c r="K6" s="391"/>
      <c r="L6" s="391"/>
      <c r="M6" s="391"/>
      <c r="N6" s="391"/>
      <c r="O6" s="391"/>
      <c r="P6" s="391"/>
      <c r="Q6" s="391"/>
      <c r="R6" s="391"/>
      <c r="S6" s="391"/>
      <c r="T6" s="391"/>
      <c r="U6" s="391"/>
      <c r="V6" s="391"/>
      <c r="W6" s="391"/>
      <c r="X6" s="391"/>
    </row>
    <row r="7" spans="1:27" x14ac:dyDescent="0.25">
      <c r="A7" s="226" t="s">
        <v>7</v>
      </c>
      <c r="B7" s="533" t="s">
        <v>224</v>
      </c>
      <c r="C7" s="533"/>
      <c r="D7" s="533"/>
      <c r="E7" s="533"/>
      <c r="F7" s="533"/>
      <c r="G7" s="533"/>
      <c r="H7" s="533"/>
      <c r="I7" s="533"/>
      <c r="J7" s="533"/>
      <c r="K7" s="533"/>
      <c r="L7" s="533"/>
      <c r="M7" s="533"/>
      <c r="N7" s="533"/>
      <c r="O7" s="533"/>
      <c r="P7" s="533"/>
      <c r="Q7" s="533"/>
      <c r="R7" s="533"/>
      <c r="S7" s="533"/>
      <c r="T7" s="533"/>
      <c r="U7" s="533"/>
      <c r="V7" s="533"/>
      <c r="W7" s="533"/>
      <c r="X7" s="533"/>
    </row>
    <row r="8" spans="1:27" x14ac:dyDescent="0.25">
      <c r="A8" s="237"/>
      <c r="B8" s="237"/>
      <c r="C8" s="237"/>
      <c r="D8" s="534"/>
      <c r="E8" s="237"/>
      <c r="F8" s="237"/>
      <c r="G8" s="237"/>
      <c r="H8" s="237"/>
      <c r="I8" s="237"/>
      <c r="J8" s="237"/>
      <c r="K8" s="237"/>
      <c r="L8" s="237"/>
      <c r="M8" s="237"/>
      <c r="N8" s="237"/>
      <c r="O8" s="237"/>
      <c r="P8" s="237"/>
      <c r="Q8" s="237"/>
      <c r="R8" s="237"/>
      <c r="S8" s="237"/>
      <c r="T8" s="237"/>
      <c r="U8" s="237"/>
      <c r="V8" s="237"/>
      <c r="W8" s="83"/>
      <c r="X8" s="83"/>
    </row>
    <row r="9" spans="1:27" x14ac:dyDescent="0.25">
      <c r="A9" s="377" t="s">
        <v>8</v>
      </c>
      <c r="B9" s="377" t="s">
        <v>9</v>
      </c>
      <c r="C9" s="377" t="s">
        <v>10</v>
      </c>
      <c r="D9" s="390" t="s">
        <v>11</v>
      </c>
      <c r="E9" s="377" t="s">
        <v>12</v>
      </c>
      <c r="F9" s="377" t="s">
        <v>13</v>
      </c>
      <c r="G9" s="377" t="s">
        <v>14</v>
      </c>
      <c r="H9" s="377" t="s">
        <v>15</v>
      </c>
      <c r="I9" s="377" t="s">
        <v>16</v>
      </c>
      <c r="J9" s="377" t="s">
        <v>17</v>
      </c>
      <c r="K9" s="406" t="s">
        <v>18</v>
      </c>
      <c r="L9" s="406"/>
      <c r="M9" s="406"/>
      <c r="N9" s="406"/>
      <c r="O9" s="406"/>
      <c r="P9" s="377"/>
      <c r="Q9" s="377" t="s">
        <v>19</v>
      </c>
      <c r="R9" s="377"/>
      <c r="S9" s="377"/>
      <c r="T9" s="377"/>
      <c r="U9" s="377"/>
      <c r="V9" s="377" t="s">
        <v>20</v>
      </c>
      <c r="W9" s="377" t="s">
        <v>21</v>
      </c>
      <c r="X9" s="377" t="s">
        <v>22</v>
      </c>
    </row>
    <row r="10" spans="1:27" ht="25.5" x14ac:dyDescent="0.25">
      <c r="A10" s="377"/>
      <c r="B10" s="377"/>
      <c r="C10" s="377"/>
      <c r="D10" s="390"/>
      <c r="E10" s="377"/>
      <c r="F10" s="377"/>
      <c r="G10" s="377"/>
      <c r="H10" s="377"/>
      <c r="I10" s="377"/>
      <c r="J10" s="377"/>
      <c r="K10" s="230" t="s">
        <v>23</v>
      </c>
      <c r="L10" s="230" t="s">
        <v>24</v>
      </c>
      <c r="M10" s="230" t="s">
        <v>25</v>
      </c>
      <c r="N10" s="230" t="s">
        <v>26</v>
      </c>
      <c r="O10" s="230" t="s">
        <v>27</v>
      </c>
      <c r="P10" s="377"/>
      <c r="Q10" s="230" t="s">
        <v>28</v>
      </c>
      <c r="R10" s="230" t="s">
        <v>24</v>
      </c>
      <c r="S10" s="230" t="s">
        <v>25</v>
      </c>
      <c r="T10" s="230" t="s">
        <v>26</v>
      </c>
      <c r="U10" s="230" t="s">
        <v>27</v>
      </c>
      <c r="V10" s="377"/>
      <c r="W10" s="377"/>
      <c r="X10" s="377"/>
    </row>
    <row r="11" spans="1:27" ht="264" x14ac:dyDescent="0.25">
      <c r="A11" s="370" t="s">
        <v>225</v>
      </c>
      <c r="B11" s="371" t="s">
        <v>226</v>
      </c>
      <c r="C11" s="232">
        <v>1</v>
      </c>
      <c r="D11" s="231" t="s">
        <v>823</v>
      </c>
      <c r="E11" s="372" t="s">
        <v>227</v>
      </c>
      <c r="F11" s="232" t="s">
        <v>228</v>
      </c>
      <c r="G11" s="136" t="s">
        <v>229</v>
      </c>
      <c r="H11" s="136" t="s">
        <v>230</v>
      </c>
      <c r="I11" s="232" t="s">
        <v>231</v>
      </c>
      <c r="J11" s="232" t="s">
        <v>232</v>
      </c>
      <c r="K11" s="157">
        <v>7560</v>
      </c>
      <c r="L11" s="157">
        <v>7875</v>
      </c>
      <c r="M11" s="157">
        <v>7875</v>
      </c>
      <c r="N11" s="157">
        <v>8190</v>
      </c>
      <c r="O11" s="157">
        <f t="shared" ref="O11:O16" si="0">SUM(K11:N11)</f>
        <v>31500</v>
      </c>
      <c r="P11" s="377"/>
      <c r="Q11" s="158">
        <v>4230</v>
      </c>
      <c r="R11" s="158">
        <f>3049+1843+2166</f>
        <v>7058</v>
      </c>
      <c r="S11" s="158"/>
      <c r="T11" s="158"/>
      <c r="U11" s="158">
        <f>SUM(Q11:T11)</f>
        <v>11288</v>
      </c>
      <c r="V11" s="74" t="s">
        <v>963</v>
      </c>
      <c r="W11" s="170" t="s">
        <v>964</v>
      </c>
      <c r="X11" s="170" t="s">
        <v>965</v>
      </c>
      <c r="Y11" s="535">
        <f>U11/O11</f>
        <v>0.35834920634920636</v>
      </c>
      <c r="Z11" s="536">
        <f>K11+L11</f>
        <v>15435</v>
      </c>
      <c r="AA11" s="535">
        <f>Z11/O11</f>
        <v>0.49</v>
      </c>
    </row>
    <row r="12" spans="1:27" ht="60" x14ac:dyDescent="0.25">
      <c r="A12" s="370"/>
      <c r="B12" s="371"/>
      <c r="C12" s="232">
        <v>2</v>
      </c>
      <c r="D12" s="231" t="s">
        <v>233</v>
      </c>
      <c r="E12" s="372"/>
      <c r="F12" s="232" t="s">
        <v>234</v>
      </c>
      <c r="G12" s="136" t="s">
        <v>235</v>
      </c>
      <c r="H12" s="136" t="s">
        <v>236</v>
      </c>
      <c r="I12" s="232" t="s">
        <v>231</v>
      </c>
      <c r="J12" s="232" t="s">
        <v>237</v>
      </c>
      <c r="K12" s="136">
        <v>0.1</v>
      </c>
      <c r="L12" s="136">
        <v>0.2</v>
      </c>
      <c r="M12" s="136">
        <v>0.3</v>
      </c>
      <c r="N12" s="136">
        <v>0.4</v>
      </c>
      <c r="O12" s="136">
        <f t="shared" si="0"/>
        <v>1</v>
      </c>
      <c r="P12" s="377"/>
      <c r="Q12" s="159">
        <v>0</v>
      </c>
      <c r="R12" s="159"/>
      <c r="S12" s="159"/>
      <c r="T12" s="159"/>
      <c r="U12" s="159">
        <v>0</v>
      </c>
      <c r="V12" s="75"/>
      <c r="W12" s="170" t="s">
        <v>966</v>
      </c>
      <c r="X12" s="170" t="s">
        <v>726</v>
      </c>
    </row>
    <row r="13" spans="1:27" ht="204" x14ac:dyDescent="0.25">
      <c r="A13" s="370"/>
      <c r="B13" s="231" t="s">
        <v>238</v>
      </c>
      <c r="C13" s="232">
        <v>1</v>
      </c>
      <c r="D13" s="160" t="s">
        <v>239</v>
      </c>
      <c r="E13" s="372"/>
      <c r="F13" s="232" t="s">
        <v>240</v>
      </c>
      <c r="G13" s="232" t="s">
        <v>241</v>
      </c>
      <c r="H13" s="136" t="s">
        <v>236</v>
      </c>
      <c r="I13" s="232" t="s">
        <v>231</v>
      </c>
      <c r="J13" s="232" t="s">
        <v>242</v>
      </c>
      <c r="K13" s="136">
        <v>0</v>
      </c>
      <c r="L13" s="136">
        <v>0.2</v>
      </c>
      <c r="M13" s="136">
        <v>0.4</v>
      </c>
      <c r="N13" s="136">
        <v>0.4</v>
      </c>
      <c r="O13" s="136">
        <f t="shared" si="0"/>
        <v>1</v>
      </c>
      <c r="P13" s="377"/>
      <c r="Q13" s="159">
        <v>0</v>
      </c>
      <c r="R13" s="159">
        <v>0.2</v>
      </c>
      <c r="S13" s="159"/>
      <c r="T13" s="159"/>
      <c r="U13" s="159">
        <v>0.2</v>
      </c>
      <c r="V13" s="78" t="s">
        <v>967</v>
      </c>
      <c r="W13" s="75"/>
      <c r="X13" s="75"/>
    </row>
    <row r="14" spans="1:27" ht="216" x14ac:dyDescent="0.25">
      <c r="A14" s="370"/>
      <c r="B14" s="231" t="s">
        <v>243</v>
      </c>
      <c r="C14" s="232">
        <v>1</v>
      </c>
      <c r="D14" s="160" t="s">
        <v>244</v>
      </c>
      <c r="E14" s="372"/>
      <c r="F14" s="161" t="s">
        <v>245</v>
      </c>
      <c r="G14" s="232" t="s">
        <v>246</v>
      </c>
      <c r="H14" s="136" t="s">
        <v>230</v>
      </c>
      <c r="I14" s="232" t="s">
        <v>231</v>
      </c>
      <c r="J14" s="232" t="s">
        <v>247</v>
      </c>
      <c r="K14" s="157">
        <v>1875</v>
      </c>
      <c r="L14" s="157">
        <v>1875</v>
      </c>
      <c r="M14" s="157">
        <v>1875</v>
      </c>
      <c r="N14" s="157">
        <v>1875</v>
      </c>
      <c r="O14" s="157">
        <f t="shared" si="0"/>
        <v>7500</v>
      </c>
      <c r="P14" s="377"/>
      <c r="Q14" s="232">
        <v>2806</v>
      </c>
      <c r="R14" s="232">
        <f>811+880+934</f>
        <v>2625</v>
      </c>
      <c r="S14" s="232"/>
      <c r="T14" s="232"/>
      <c r="U14" s="232">
        <f>SUM(Q14:T14)</f>
        <v>5431</v>
      </c>
      <c r="V14" s="74" t="s">
        <v>968</v>
      </c>
      <c r="W14" s="76"/>
      <c r="X14" s="76"/>
      <c r="Y14" s="535">
        <f>U14/O14</f>
        <v>0.7241333333333333</v>
      </c>
      <c r="Z14" s="537"/>
    </row>
    <row r="15" spans="1:27" ht="228" x14ac:dyDescent="0.25">
      <c r="A15" s="370"/>
      <c r="B15" s="231" t="s">
        <v>248</v>
      </c>
      <c r="C15" s="232">
        <v>1</v>
      </c>
      <c r="D15" s="160" t="s">
        <v>824</v>
      </c>
      <c r="E15" s="372"/>
      <c r="F15" s="161" t="s">
        <v>249</v>
      </c>
      <c r="G15" s="232" t="s">
        <v>250</v>
      </c>
      <c r="H15" s="136" t="s">
        <v>230</v>
      </c>
      <c r="I15" s="232" t="s">
        <v>231</v>
      </c>
      <c r="J15" s="232" t="s">
        <v>247</v>
      </c>
      <c r="K15" s="157">
        <v>1870</v>
      </c>
      <c r="L15" s="157">
        <v>1830</v>
      </c>
      <c r="M15" s="157">
        <v>2109</v>
      </c>
      <c r="N15" s="157">
        <v>1700</v>
      </c>
      <c r="O15" s="157">
        <f t="shared" si="0"/>
        <v>7509</v>
      </c>
      <c r="P15" s="377"/>
      <c r="Q15" s="162">
        <v>2598</v>
      </c>
      <c r="R15" s="158">
        <f>918+861+833</f>
        <v>2612</v>
      </c>
      <c r="S15" s="158"/>
      <c r="T15" s="158"/>
      <c r="U15" s="232">
        <f>SUM(Q15:T15)</f>
        <v>5210</v>
      </c>
      <c r="V15" s="74" t="s">
        <v>969</v>
      </c>
      <c r="W15" s="77"/>
      <c r="X15" s="75"/>
      <c r="Y15" s="538"/>
    </row>
    <row r="16" spans="1:27" ht="240" x14ac:dyDescent="0.25">
      <c r="A16" s="370"/>
      <c r="B16" s="371" t="s">
        <v>251</v>
      </c>
      <c r="C16" s="232">
        <v>1</v>
      </c>
      <c r="D16" s="231" t="s">
        <v>252</v>
      </c>
      <c r="E16" s="372"/>
      <c r="F16" s="232" t="s">
        <v>253</v>
      </c>
      <c r="G16" s="136" t="s">
        <v>254</v>
      </c>
      <c r="H16" s="136" t="s">
        <v>230</v>
      </c>
      <c r="I16" s="232" t="s">
        <v>231</v>
      </c>
      <c r="J16" s="232" t="s">
        <v>255</v>
      </c>
      <c r="K16" s="157">
        <v>100</v>
      </c>
      <c r="L16" s="157">
        <v>300</v>
      </c>
      <c r="M16" s="157">
        <v>300</v>
      </c>
      <c r="N16" s="157">
        <v>500</v>
      </c>
      <c r="O16" s="157">
        <f t="shared" si="0"/>
        <v>1200</v>
      </c>
      <c r="P16" s="377"/>
      <c r="Q16" s="158">
        <v>0</v>
      </c>
      <c r="R16" s="158">
        <v>435</v>
      </c>
      <c r="S16" s="158"/>
      <c r="T16" s="158"/>
      <c r="U16" s="158">
        <f>SUM(Q16:T16)</f>
        <v>435</v>
      </c>
      <c r="V16" s="74" t="s">
        <v>970</v>
      </c>
      <c r="W16" s="74"/>
      <c r="X16" s="74"/>
    </row>
    <row r="17" spans="1:25" ht="264" x14ac:dyDescent="0.25">
      <c r="A17" s="370"/>
      <c r="B17" s="371"/>
      <c r="C17" s="232">
        <v>2</v>
      </c>
      <c r="D17" s="231" t="s">
        <v>256</v>
      </c>
      <c r="E17" s="372"/>
      <c r="F17" s="232" t="s">
        <v>257</v>
      </c>
      <c r="G17" s="232" t="s">
        <v>258</v>
      </c>
      <c r="H17" s="136" t="s">
        <v>230</v>
      </c>
      <c r="I17" s="232" t="s">
        <v>231</v>
      </c>
      <c r="J17" s="232" t="s">
        <v>259</v>
      </c>
      <c r="K17" s="157">
        <v>20</v>
      </c>
      <c r="L17" s="157">
        <v>20</v>
      </c>
      <c r="M17" s="157">
        <v>20</v>
      </c>
      <c r="N17" s="157">
        <v>20</v>
      </c>
      <c r="O17" s="157">
        <v>20</v>
      </c>
      <c r="P17" s="377"/>
      <c r="Q17" s="158">
        <v>10</v>
      </c>
      <c r="R17" s="158">
        <v>7</v>
      </c>
      <c r="S17" s="158"/>
      <c r="T17" s="158"/>
      <c r="U17" s="158">
        <v>11</v>
      </c>
      <c r="V17" s="78" t="s">
        <v>971</v>
      </c>
      <c r="W17" s="74" t="s">
        <v>972</v>
      </c>
      <c r="X17" s="75"/>
    </row>
    <row r="18" spans="1:25" ht="372" x14ac:dyDescent="0.25">
      <c r="A18" s="370"/>
      <c r="B18" s="371"/>
      <c r="C18" s="232">
        <v>3</v>
      </c>
      <c r="D18" s="231" t="s">
        <v>260</v>
      </c>
      <c r="E18" s="372"/>
      <c r="F18" s="232" t="s">
        <v>261</v>
      </c>
      <c r="G18" s="232" t="s">
        <v>262</v>
      </c>
      <c r="H18" s="136" t="s">
        <v>230</v>
      </c>
      <c r="I18" s="232" t="s">
        <v>263</v>
      </c>
      <c r="J18" s="232" t="s">
        <v>264</v>
      </c>
      <c r="K18" s="157">
        <v>5</v>
      </c>
      <c r="L18" s="157">
        <v>10</v>
      </c>
      <c r="M18" s="157">
        <v>15</v>
      </c>
      <c r="N18" s="157">
        <v>15</v>
      </c>
      <c r="O18" s="157">
        <v>15</v>
      </c>
      <c r="P18" s="377"/>
      <c r="Q18" s="158">
        <v>13</v>
      </c>
      <c r="R18" s="158">
        <v>11</v>
      </c>
      <c r="S18" s="158"/>
      <c r="T18" s="158"/>
      <c r="U18" s="158">
        <v>13</v>
      </c>
      <c r="V18" s="78" t="s">
        <v>973</v>
      </c>
      <c r="W18" s="75"/>
      <c r="X18" s="75"/>
    </row>
    <row r="19" spans="1:25" ht="84" x14ac:dyDescent="0.25">
      <c r="A19" s="370"/>
      <c r="B19" s="371" t="s">
        <v>265</v>
      </c>
      <c r="C19" s="232">
        <v>1</v>
      </c>
      <c r="D19" s="231" t="s">
        <v>825</v>
      </c>
      <c r="E19" s="372"/>
      <c r="F19" s="232" t="s">
        <v>266</v>
      </c>
      <c r="G19" s="136" t="s">
        <v>267</v>
      </c>
      <c r="H19" s="232" t="s">
        <v>230</v>
      </c>
      <c r="I19" s="232" t="s">
        <v>231</v>
      </c>
      <c r="J19" s="232" t="s">
        <v>268</v>
      </c>
      <c r="K19" s="157">
        <v>0</v>
      </c>
      <c r="L19" s="157">
        <v>1</v>
      </c>
      <c r="M19" s="157">
        <v>1</v>
      </c>
      <c r="N19" s="157">
        <v>1</v>
      </c>
      <c r="O19" s="157">
        <v>1</v>
      </c>
      <c r="P19" s="377"/>
      <c r="Q19" s="232">
        <v>1</v>
      </c>
      <c r="R19" s="232">
        <v>1</v>
      </c>
      <c r="S19" s="232"/>
      <c r="T19" s="232"/>
      <c r="U19" s="232">
        <v>1</v>
      </c>
      <c r="V19" s="74" t="s">
        <v>974</v>
      </c>
      <c r="W19" s="76"/>
      <c r="X19" s="76"/>
    </row>
    <row r="20" spans="1:25" ht="252" x14ac:dyDescent="0.25">
      <c r="A20" s="370"/>
      <c r="B20" s="371"/>
      <c r="C20" s="232">
        <v>2</v>
      </c>
      <c r="D20" s="231" t="s">
        <v>269</v>
      </c>
      <c r="E20" s="372"/>
      <c r="F20" s="232" t="s">
        <v>270</v>
      </c>
      <c r="G20" s="136" t="s">
        <v>271</v>
      </c>
      <c r="H20" s="232" t="s">
        <v>236</v>
      </c>
      <c r="I20" s="232" t="s">
        <v>231</v>
      </c>
      <c r="J20" s="232" t="s">
        <v>272</v>
      </c>
      <c r="K20" s="157">
        <v>5</v>
      </c>
      <c r="L20" s="157">
        <v>5</v>
      </c>
      <c r="M20" s="157">
        <v>5</v>
      </c>
      <c r="N20" s="157">
        <v>5</v>
      </c>
      <c r="O20" s="157">
        <v>5</v>
      </c>
      <c r="P20" s="377"/>
      <c r="Q20" s="161">
        <v>0</v>
      </c>
      <c r="R20" s="232">
        <v>5</v>
      </c>
      <c r="S20" s="232"/>
      <c r="T20" s="232"/>
      <c r="U20" s="161">
        <v>5</v>
      </c>
      <c r="V20" s="74" t="s">
        <v>975</v>
      </c>
      <c r="W20" s="74"/>
      <c r="X20" s="74"/>
    </row>
    <row r="21" spans="1:25" customFormat="1" x14ac:dyDescent="0.25">
      <c r="A21" s="376" t="s">
        <v>54</v>
      </c>
      <c r="B21" s="163" t="s">
        <v>775</v>
      </c>
      <c r="C21" s="378" t="s">
        <v>55</v>
      </c>
      <c r="D21" s="379"/>
      <c r="E21" s="164" t="s">
        <v>56</v>
      </c>
      <c r="F21" s="165"/>
      <c r="G21" s="165"/>
      <c r="H21" s="165"/>
      <c r="I21" s="382" t="s">
        <v>57</v>
      </c>
      <c r="J21" s="384" t="s">
        <v>56</v>
      </c>
      <c r="K21" s="385"/>
      <c r="L21" s="385"/>
      <c r="M21" s="385"/>
      <c r="N21" s="385"/>
      <c r="O21" s="385"/>
      <c r="P21" s="385"/>
      <c r="Q21" s="385"/>
      <c r="R21" s="386"/>
      <c r="S21" s="387" t="s">
        <v>58</v>
      </c>
      <c r="T21" s="387"/>
      <c r="U21" s="387"/>
      <c r="V21" s="389" t="s">
        <v>59</v>
      </c>
      <c r="W21" s="389"/>
      <c r="X21" s="389"/>
      <c r="Y21" s="86"/>
    </row>
    <row r="22" spans="1:25" customFormat="1" x14ac:dyDescent="0.25">
      <c r="A22" s="377"/>
      <c r="B22" s="166" t="s">
        <v>60</v>
      </c>
      <c r="C22" s="378"/>
      <c r="D22" s="379"/>
      <c r="E22" s="167" t="s">
        <v>61</v>
      </c>
      <c r="F22" s="373" t="s">
        <v>826</v>
      </c>
      <c r="G22" s="373"/>
      <c r="H22" s="374"/>
      <c r="I22" s="383"/>
      <c r="J22" s="168" t="s">
        <v>128</v>
      </c>
      <c r="K22" s="373" t="s">
        <v>274</v>
      </c>
      <c r="L22" s="373"/>
      <c r="M22" s="373"/>
      <c r="N22" s="373"/>
      <c r="O22" s="373"/>
      <c r="P22" s="373"/>
      <c r="Q22" s="373"/>
      <c r="R22" s="374"/>
      <c r="S22" s="388"/>
      <c r="T22" s="388"/>
      <c r="U22" s="388"/>
      <c r="V22" s="375" t="s">
        <v>868</v>
      </c>
      <c r="W22" s="375"/>
      <c r="X22" s="375"/>
      <c r="Y22" s="86"/>
    </row>
    <row r="23" spans="1:25" customFormat="1" x14ac:dyDescent="0.25">
      <c r="A23" s="377"/>
      <c r="B23" s="166" t="s">
        <v>827</v>
      </c>
      <c r="C23" s="380"/>
      <c r="D23" s="381"/>
      <c r="E23" s="167" t="s">
        <v>63</v>
      </c>
      <c r="F23" s="373" t="s">
        <v>828</v>
      </c>
      <c r="G23" s="373"/>
      <c r="H23" s="374"/>
      <c r="I23" s="383"/>
      <c r="J23" s="167" t="s">
        <v>223</v>
      </c>
      <c r="K23" s="373" t="s">
        <v>276</v>
      </c>
      <c r="L23" s="373"/>
      <c r="M23" s="373"/>
      <c r="N23" s="373"/>
      <c r="O23" s="373"/>
      <c r="P23" s="373"/>
      <c r="Q23" s="373"/>
      <c r="R23" s="374"/>
      <c r="S23" s="388"/>
      <c r="T23" s="388"/>
      <c r="U23" s="388"/>
      <c r="V23" s="375" t="s">
        <v>64</v>
      </c>
      <c r="W23" s="375"/>
      <c r="X23" s="375"/>
      <c r="Y23" s="86"/>
    </row>
  </sheetData>
  <mergeCells count="40">
    <mergeCell ref="V9:V10"/>
    <mergeCell ref="A6:X6"/>
    <mergeCell ref="A1:V1"/>
    <mergeCell ref="A2:A5"/>
    <mergeCell ref="B2:W2"/>
    <mergeCell ref="B3:W3"/>
    <mergeCell ref="B4:W5"/>
    <mergeCell ref="W9:W10"/>
    <mergeCell ref="B19:B20"/>
    <mergeCell ref="B7:X7"/>
    <mergeCell ref="A9:A10"/>
    <mergeCell ref="B9:B10"/>
    <mergeCell ref="C9:C10"/>
    <mergeCell ref="D9:D10"/>
    <mergeCell ref="E9:E10"/>
    <mergeCell ref="F9:F10"/>
    <mergeCell ref="G9:G10"/>
    <mergeCell ref="H9:H10"/>
    <mergeCell ref="I9:I10"/>
    <mergeCell ref="X9:X10"/>
    <mergeCell ref="J9:J10"/>
    <mergeCell ref="K9:O9"/>
    <mergeCell ref="P9:P20"/>
    <mergeCell ref="Q9:U9"/>
    <mergeCell ref="A11:A20"/>
    <mergeCell ref="B11:B12"/>
    <mergeCell ref="E11:E20"/>
    <mergeCell ref="K23:R23"/>
    <mergeCell ref="V23:X23"/>
    <mergeCell ref="A21:A23"/>
    <mergeCell ref="C21:D23"/>
    <mergeCell ref="I21:I23"/>
    <mergeCell ref="J21:R21"/>
    <mergeCell ref="S21:U23"/>
    <mergeCell ref="V21:X21"/>
    <mergeCell ref="F22:H22"/>
    <mergeCell ref="K22:R22"/>
    <mergeCell ref="V22:X22"/>
    <mergeCell ref="F23:H23"/>
    <mergeCell ref="B16:B18"/>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7724-89B7-4455-9419-38380D854199}">
  <dimension ref="A1:Y22"/>
  <sheetViews>
    <sheetView showGridLines="0" zoomScale="70" zoomScaleNormal="70" workbookViewId="0">
      <selection activeCell="V22" sqref="V22:X22"/>
    </sheetView>
  </sheetViews>
  <sheetFormatPr baseColWidth="10" defaultRowHeight="15" x14ac:dyDescent="0.25"/>
  <cols>
    <col min="1" max="1" width="17.85546875" style="86" customWidth="1"/>
    <col min="2" max="2" width="18.85546875" style="86" customWidth="1"/>
    <col min="3" max="3" width="5.42578125" style="86" customWidth="1"/>
    <col min="4" max="4" width="25.85546875" style="86" customWidth="1"/>
    <col min="5" max="5" width="15.5703125" style="86" customWidth="1"/>
    <col min="6" max="6" width="17.28515625" style="86" customWidth="1"/>
    <col min="7" max="7" width="28.5703125" style="86" customWidth="1"/>
    <col min="8" max="8" width="16.140625" style="86" customWidth="1"/>
    <col min="9" max="9" width="10.85546875" style="86" customWidth="1"/>
    <col min="10" max="10" width="18.85546875" style="86" customWidth="1"/>
    <col min="11" max="14" width="5.85546875" style="86" customWidth="1"/>
    <col min="15" max="15" width="7.7109375" style="86" customWidth="1"/>
    <col min="16" max="16" width="1.42578125" style="169" customWidth="1"/>
    <col min="17" max="20" width="6.140625" style="86" customWidth="1"/>
    <col min="21" max="21" width="7.85546875" style="86" customWidth="1"/>
    <col min="22" max="22" width="56.5703125" style="86" customWidth="1"/>
    <col min="23" max="24" width="25.5703125" style="86" customWidth="1"/>
    <col min="25" max="256" width="11.42578125" style="86"/>
    <col min="257" max="257" width="17.85546875" style="86" customWidth="1"/>
    <col min="258" max="258" width="18.85546875" style="86" customWidth="1"/>
    <col min="259" max="259" width="5.42578125" style="86" customWidth="1"/>
    <col min="260" max="260" width="25.85546875" style="86" customWidth="1"/>
    <col min="261" max="261" width="15.5703125" style="86" customWidth="1"/>
    <col min="262" max="262" width="17.28515625" style="86" customWidth="1"/>
    <col min="263" max="263" width="28.5703125" style="86" customWidth="1"/>
    <col min="264" max="264" width="16.140625" style="86" customWidth="1"/>
    <col min="265" max="265" width="10.85546875" style="86" customWidth="1"/>
    <col min="266" max="266" width="18.85546875" style="86" customWidth="1"/>
    <col min="267" max="270" width="5.85546875" style="86" customWidth="1"/>
    <col min="271" max="271" width="7.7109375" style="86" customWidth="1"/>
    <col min="272" max="272" width="1.42578125" style="86" customWidth="1"/>
    <col min="273" max="276" width="6.140625" style="86" customWidth="1"/>
    <col min="277" max="277" width="7.85546875" style="86" customWidth="1"/>
    <col min="278" max="278" width="56.5703125" style="86" customWidth="1"/>
    <col min="279" max="280" width="25.5703125" style="86" customWidth="1"/>
    <col min="281" max="512" width="11.42578125" style="86"/>
    <col min="513" max="513" width="17.85546875" style="86" customWidth="1"/>
    <col min="514" max="514" width="18.85546875" style="86" customWidth="1"/>
    <col min="515" max="515" width="5.42578125" style="86" customWidth="1"/>
    <col min="516" max="516" width="25.85546875" style="86" customWidth="1"/>
    <col min="517" max="517" width="15.5703125" style="86" customWidth="1"/>
    <col min="518" max="518" width="17.28515625" style="86" customWidth="1"/>
    <col min="519" max="519" width="28.5703125" style="86" customWidth="1"/>
    <col min="520" max="520" width="16.140625" style="86" customWidth="1"/>
    <col min="521" max="521" width="10.85546875" style="86" customWidth="1"/>
    <col min="522" max="522" width="18.85546875" style="86" customWidth="1"/>
    <col min="523" max="526" width="5.85546875" style="86" customWidth="1"/>
    <col min="527" max="527" width="7.7109375" style="86" customWidth="1"/>
    <col min="528" max="528" width="1.42578125" style="86" customWidth="1"/>
    <col min="529" max="532" width="6.140625" style="86" customWidth="1"/>
    <col min="533" max="533" width="7.85546875" style="86" customWidth="1"/>
    <col min="534" max="534" width="56.5703125" style="86" customWidth="1"/>
    <col min="535" max="536" width="25.5703125" style="86" customWidth="1"/>
    <col min="537" max="768" width="11.42578125" style="86"/>
    <col min="769" max="769" width="17.85546875" style="86" customWidth="1"/>
    <col min="770" max="770" width="18.85546875" style="86" customWidth="1"/>
    <col min="771" max="771" width="5.42578125" style="86" customWidth="1"/>
    <col min="772" max="772" width="25.85546875" style="86" customWidth="1"/>
    <col min="773" max="773" width="15.5703125" style="86" customWidth="1"/>
    <col min="774" max="774" width="17.28515625" style="86" customWidth="1"/>
    <col min="775" max="775" width="28.5703125" style="86" customWidth="1"/>
    <col min="776" max="776" width="16.140625" style="86" customWidth="1"/>
    <col min="777" max="777" width="10.85546875" style="86" customWidth="1"/>
    <col min="778" max="778" width="18.85546875" style="86" customWidth="1"/>
    <col min="779" max="782" width="5.85546875" style="86" customWidth="1"/>
    <col min="783" max="783" width="7.7109375" style="86" customWidth="1"/>
    <col min="784" max="784" width="1.42578125" style="86" customWidth="1"/>
    <col min="785" max="788" width="6.140625" style="86" customWidth="1"/>
    <col min="789" max="789" width="7.85546875" style="86" customWidth="1"/>
    <col min="790" max="790" width="56.5703125" style="86" customWidth="1"/>
    <col min="791" max="792" width="25.5703125" style="86" customWidth="1"/>
    <col min="793" max="1024" width="11.42578125" style="86"/>
    <col min="1025" max="1025" width="17.85546875" style="86" customWidth="1"/>
    <col min="1026" max="1026" width="18.85546875" style="86" customWidth="1"/>
    <col min="1027" max="1027" width="5.42578125" style="86" customWidth="1"/>
    <col min="1028" max="1028" width="25.85546875" style="86" customWidth="1"/>
    <col min="1029" max="1029" width="15.5703125" style="86" customWidth="1"/>
    <col min="1030" max="1030" width="17.28515625" style="86" customWidth="1"/>
    <col min="1031" max="1031" width="28.5703125" style="86" customWidth="1"/>
    <col min="1032" max="1032" width="16.140625" style="86" customWidth="1"/>
    <col min="1033" max="1033" width="10.85546875" style="86" customWidth="1"/>
    <col min="1034" max="1034" width="18.85546875" style="86" customWidth="1"/>
    <col min="1035" max="1038" width="5.85546875" style="86" customWidth="1"/>
    <col min="1039" max="1039" width="7.7109375" style="86" customWidth="1"/>
    <col min="1040" max="1040" width="1.42578125" style="86" customWidth="1"/>
    <col min="1041" max="1044" width="6.140625" style="86" customWidth="1"/>
    <col min="1045" max="1045" width="7.85546875" style="86" customWidth="1"/>
    <col min="1046" max="1046" width="56.5703125" style="86" customWidth="1"/>
    <col min="1047" max="1048" width="25.5703125" style="86" customWidth="1"/>
    <col min="1049" max="1280" width="11.42578125" style="86"/>
    <col min="1281" max="1281" width="17.85546875" style="86" customWidth="1"/>
    <col min="1282" max="1282" width="18.85546875" style="86" customWidth="1"/>
    <col min="1283" max="1283" width="5.42578125" style="86" customWidth="1"/>
    <col min="1284" max="1284" width="25.85546875" style="86" customWidth="1"/>
    <col min="1285" max="1285" width="15.5703125" style="86" customWidth="1"/>
    <col min="1286" max="1286" width="17.28515625" style="86" customWidth="1"/>
    <col min="1287" max="1287" width="28.5703125" style="86" customWidth="1"/>
    <col min="1288" max="1288" width="16.140625" style="86" customWidth="1"/>
    <col min="1289" max="1289" width="10.85546875" style="86" customWidth="1"/>
    <col min="1290" max="1290" width="18.85546875" style="86" customWidth="1"/>
    <col min="1291" max="1294" width="5.85546875" style="86" customWidth="1"/>
    <col min="1295" max="1295" width="7.7109375" style="86" customWidth="1"/>
    <col min="1296" max="1296" width="1.42578125" style="86" customWidth="1"/>
    <col min="1297" max="1300" width="6.140625" style="86" customWidth="1"/>
    <col min="1301" max="1301" width="7.85546875" style="86" customWidth="1"/>
    <col min="1302" max="1302" width="56.5703125" style="86" customWidth="1"/>
    <col min="1303" max="1304" width="25.5703125" style="86" customWidth="1"/>
    <col min="1305" max="1536" width="11.42578125" style="86"/>
    <col min="1537" max="1537" width="17.85546875" style="86" customWidth="1"/>
    <col min="1538" max="1538" width="18.85546875" style="86" customWidth="1"/>
    <col min="1539" max="1539" width="5.42578125" style="86" customWidth="1"/>
    <col min="1540" max="1540" width="25.85546875" style="86" customWidth="1"/>
    <col min="1541" max="1541" width="15.5703125" style="86" customWidth="1"/>
    <col min="1542" max="1542" width="17.28515625" style="86" customWidth="1"/>
    <col min="1543" max="1543" width="28.5703125" style="86" customWidth="1"/>
    <col min="1544" max="1544" width="16.140625" style="86" customWidth="1"/>
    <col min="1545" max="1545" width="10.85546875" style="86" customWidth="1"/>
    <col min="1546" max="1546" width="18.85546875" style="86" customWidth="1"/>
    <col min="1547" max="1550" width="5.85546875" style="86" customWidth="1"/>
    <col min="1551" max="1551" width="7.7109375" style="86" customWidth="1"/>
    <col min="1552" max="1552" width="1.42578125" style="86" customWidth="1"/>
    <col min="1553" max="1556" width="6.140625" style="86" customWidth="1"/>
    <col min="1557" max="1557" width="7.85546875" style="86" customWidth="1"/>
    <col min="1558" max="1558" width="56.5703125" style="86" customWidth="1"/>
    <col min="1559" max="1560" width="25.5703125" style="86" customWidth="1"/>
    <col min="1561" max="1792" width="11.42578125" style="86"/>
    <col min="1793" max="1793" width="17.85546875" style="86" customWidth="1"/>
    <col min="1794" max="1794" width="18.85546875" style="86" customWidth="1"/>
    <col min="1795" max="1795" width="5.42578125" style="86" customWidth="1"/>
    <col min="1796" max="1796" width="25.85546875" style="86" customWidth="1"/>
    <col min="1797" max="1797" width="15.5703125" style="86" customWidth="1"/>
    <col min="1798" max="1798" width="17.28515625" style="86" customWidth="1"/>
    <col min="1799" max="1799" width="28.5703125" style="86" customWidth="1"/>
    <col min="1800" max="1800" width="16.140625" style="86" customWidth="1"/>
    <col min="1801" max="1801" width="10.85546875" style="86" customWidth="1"/>
    <col min="1802" max="1802" width="18.85546875" style="86" customWidth="1"/>
    <col min="1803" max="1806" width="5.85546875" style="86" customWidth="1"/>
    <col min="1807" max="1807" width="7.7109375" style="86" customWidth="1"/>
    <col min="1808" max="1808" width="1.42578125" style="86" customWidth="1"/>
    <col min="1809" max="1812" width="6.140625" style="86" customWidth="1"/>
    <col min="1813" max="1813" width="7.85546875" style="86" customWidth="1"/>
    <col min="1814" max="1814" width="56.5703125" style="86" customWidth="1"/>
    <col min="1815" max="1816" width="25.5703125" style="86" customWidth="1"/>
    <col min="1817" max="2048" width="11.42578125" style="86"/>
    <col min="2049" max="2049" width="17.85546875" style="86" customWidth="1"/>
    <col min="2050" max="2050" width="18.85546875" style="86" customWidth="1"/>
    <col min="2051" max="2051" width="5.42578125" style="86" customWidth="1"/>
    <col min="2052" max="2052" width="25.85546875" style="86" customWidth="1"/>
    <col min="2053" max="2053" width="15.5703125" style="86" customWidth="1"/>
    <col min="2054" max="2054" width="17.28515625" style="86" customWidth="1"/>
    <col min="2055" max="2055" width="28.5703125" style="86" customWidth="1"/>
    <col min="2056" max="2056" width="16.140625" style="86" customWidth="1"/>
    <col min="2057" max="2057" width="10.85546875" style="86" customWidth="1"/>
    <col min="2058" max="2058" width="18.85546875" style="86" customWidth="1"/>
    <col min="2059" max="2062" width="5.85546875" style="86" customWidth="1"/>
    <col min="2063" max="2063" width="7.7109375" style="86" customWidth="1"/>
    <col min="2064" max="2064" width="1.42578125" style="86" customWidth="1"/>
    <col min="2065" max="2068" width="6.140625" style="86" customWidth="1"/>
    <col min="2069" max="2069" width="7.85546875" style="86" customWidth="1"/>
    <col min="2070" max="2070" width="56.5703125" style="86" customWidth="1"/>
    <col min="2071" max="2072" width="25.5703125" style="86" customWidth="1"/>
    <col min="2073" max="2304" width="11.42578125" style="86"/>
    <col min="2305" max="2305" width="17.85546875" style="86" customWidth="1"/>
    <col min="2306" max="2306" width="18.85546875" style="86" customWidth="1"/>
    <col min="2307" max="2307" width="5.42578125" style="86" customWidth="1"/>
    <col min="2308" max="2308" width="25.85546875" style="86" customWidth="1"/>
    <col min="2309" max="2309" width="15.5703125" style="86" customWidth="1"/>
    <col min="2310" max="2310" width="17.28515625" style="86" customWidth="1"/>
    <col min="2311" max="2311" width="28.5703125" style="86" customWidth="1"/>
    <col min="2312" max="2312" width="16.140625" style="86" customWidth="1"/>
    <col min="2313" max="2313" width="10.85546875" style="86" customWidth="1"/>
    <col min="2314" max="2314" width="18.85546875" style="86" customWidth="1"/>
    <col min="2315" max="2318" width="5.85546875" style="86" customWidth="1"/>
    <col min="2319" max="2319" width="7.7109375" style="86" customWidth="1"/>
    <col min="2320" max="2320" width="1.42578125" style="86" customWidth="1"/>
    <col min="2321" max="2324" width="6.140625" style="86" customWidth="1"/>
    <col min="2325" max="2325" width="7.85546875" style="86" customWidth="1"/>
    <col min="2326" max="2326" width="56.5703125" style="86" customWidth="1"/>
    <col min="2327" max="2328" width="25.5703125" style="86" customWidth="1"/>
    <col min="2329" max="2560" width="11.42578125" style="86"/>
    <col min="2561" max="2561" width="17.85546875" style="86" customWidth="1"/>
    <col min="2562" max="2562" width="18.85546875" style="86" customWidth="1"/>
    <col min="2563" max="2563" width="5.42578125" style="86" customWidth="1"/>
    <col min="2564" max="2564" width="25.85546875" style="86" customWidth="1"/>
    <col min="2565" max="2565" width="15.5703125" style="86" customWidth="1"/>
    <col min="2566" max="2566" width="17.28515625" style="86" customWidth="1"/>
    <col min="2567" max="2567" width="28.5703125" style="86" customWidth="1"/>
    <col min="2568" max="2568" width="16.140625" style="86" customWidth="1"/>
    <col min="2569" max="2569" width="10.85546875" style="86" customWidth="1"/>
    <col min="2570" max="2570" width="18.85546875" style="86" customWidth="1"/>
    <col min="2571" max="2574" width="5.85546875" style="86" customWidth="1"/>
    <col min="2575" max="2575" width="7.7109375" style="86" customWidth="1"/>
    <col min="2576" max="2576" width="1.42578125" style="86" customWidth="1"/>
    <col min="2577" max="2580" width="6.140625" style="86" customWidth="1"/>
    <col min="2581" max="2581" width="7.85546875" style="86" customWidth="1"/>
    <col min="2582" max="2582" width="56.5703125" style="86" customWidth="1"/>
    <col min="2583" max="2584" width="25.5703125" style="86" customWidth="1"/>
    <col min="2585" max="2816" width="11.42578125" style="86"/>
    <col min="2817" max="2817" width="17.85546875" style="86" customWidth="1"/>
    <col min="2818" max="2818" width="18.85546875" style="86" customWidth="1"/>
    <col min="2819" max="2819" width="5.42578125" style="86" customWidth="1"/>
    <col min="2820" max="2820" width="25.85546875" style="86" customWidth="1"/>
    <col min="2821" max="2821" width="15.5703125" style="86" customWidth="1"/>
    <col min="2822" max="2822" width="17.28515625" style="86" customWidth="1"/>
    <col min="2823" max="2823" width="28.5703125" style="86" customWidth="1"/>
    <col min="2824" max="2824" width="16.140625" style="86" customWidth="1"/>
    <col min="2825" max="2825" width="10.85546875" style="86" customWidth="1"/>
    <col min="2826" max="2826" width="18.85546875" style="86" customWidth="1"/>
    <col min="2827" max="2830" width="5.85546875" style="86" customWidth="1"/>
    <col min="2831" max="2831" width="7.7109375" style="86" customWidth="1"/>
    <col min="2832" max="2832" width="1.42578125" style="86" customWidth="1"/>
    <col min="2833" max="2836" width="6.140625" style="86" customWidth="1"/>
    <col min="2837" max="2837" width="7.85546875" style="86" customWidth="1"/>
    <col min="2838" max="2838" width="56.5703125" style="86" customWidth="1"/>
    <col min="2839" max="2840" width="25.5703125" style="86" customWidth="1"/>
    <col min="2841" max="3072" width="11.42578125" style="86"/>
    <col min="3073" max="3073" width="17.85546875" style="86" customWidth="1"/>
    <col min="3074" max="3074" width="18.85546875" style="86" customWidth="1"/>
    <col min="3075" max="3075" width="5.42578125" style="86" customWidth="1"/>
    <col min="3076" max="3076" width="25.85546875" style="86" customWidth="1"/>
    <col min="3077" max="3077" width="15.5703125" style="86" customWidth="1"/>
    <col min="3078" max="3078" width="17.28515625" style="86" customWidth="1"/>
    <col min="3079" max="3079" width="28.5703125" style="86" customWidth="1"/>
    <col min="3080" max="3080" width="16.140625" style="86" customWidth="1"/>
    <col min="3081" max="3081" width="10.85546875" style="86" customWidth="1"/>
    <col min="3082" max="3082" width="18.85546875" style="86" customWidth="1"/>
    <col min="3083" max="3086" width="5.85546875" style="86" customWidth="1"/>
    <col min="3087" max="3087" width="7.7109375" style="86" customWidth="1"/>
    <col min="3088" max="3088" width="1.42578125" style="86" customWidth="1"/>
    <col min="3089" max="3092" width="6.140625" style="86" customWidth="1"/>
    <col min="3093" max="3093" width="7.85546875" style="86" customWidth="1"/>
    <col min="3094" max="3094" width="56.5703125" style="86" customWidth="1"/>
    <col min="3095" max="3096" width="25.5703125" style="86" customWidth="1"/>
    <col min="3097" max="3328" width="11.42578125" style="86"/>
    <col min="3329" max="3329" width="17.85546875" style="86" customWidth="1"/>
    <col min="3330" max="3330" width="18.85546875" style="86" customWidth="1"/>
    <col min="3331" max="3331" width="5.42578125" style="86" customWidth="1"/>
    <col min="3332" max="3332" width="25.85546875" style="86" customWidth="1"/>
    <col min="3333" max="3333" width="15.5703125" style="86" customWidth="1"/>
    <col min="3334" max="3334" width="17.28515625" style="86" customWidth="1"/>
    <col min="3335" max="3335" width="28.5703125" style="86" customWidth="1"/>
    <col min="3336" max="3336" width="16.140625" style="86" customWidth="1"/>
    <col min="3337" max="3337" width="10.85546875" style="86" customWidth="1"/>
    <col min="3338" max="3338" width="18.85546875" style="86" customWidth="1"/>
    <col min="3339" max="3342" width="5.85546875" style="86" customWidth="1"/>
    <col min="3343" max="3343" width="7.7109375" style="86" customWidth="1"/>
    <col min="3344" max="3344" width="1.42578125" style="86" customWidth="1"/>
    <col min="3345" max="3348" width="6.140625" style="86" customWidth="1"/>
    <col min="3349" max="3349" width="7.85546875" style="86" customWidth="1"/>
    <col min="3350" max="3350" width="56.5703125" style="86" customWidth="1"/>
    <col min="3351" max="3352" width="25.5703125" style="86" customWidth="1"/>
    <col min="3353" max="3584" width="11.42578125" style="86"/>
    <col min="3585" max="3585" width="17.85546875" style="86" customWidth="1"/>
    <col min="3586" max="3586" width="18.85546875" style="86" customWidth="1"/>
    <col min="3587" max="3587" width="5.42578125" style="86" customWidth="1"/>
    <col min="3588" max="3588" width="25.85546875" style="86" customWidth="1"/>
    <col min="3589" max="3589" width="15.5703125" style="86" customWidth="1"/>
    <col min="3590" max="3590" width="17.28515625" style="86" customWidth="1"/>
    <col min="3591" max="3591" width="28.5703125" style="86" customWidth="1"/>
    <col min="3592" max="3592" width="16.140625" style="86" customWidth="1"/>
    <col min="3593" max="3593" width="10.85546875" style="86" customWidth="1"/>
    <col min="3594" max="3594" width="18.85546875" style="86" customWidth="1"/>
    <col min="3595" max="3598" width="5.85546875" style="86" customWidth="1"/>
    <col min="3599" max="3599" width="7.7109375" style="86" customWidth="1"/>
    <col min="3600" max="3600" width="1.42578125" style="86" customWidth="1"/>
    <col min="3601" max="3604" width="6.140625" style="86" customWidth="1"/>
    <col min="3605" max="3605" width="7.85546875" style="86" customWidth="1"/>
    <col min="3606" max="3606" width="56.5703125" style="86" customWidth="1"/>
    <col min="3607" max="3608" width="25.5703125" style="86" customWidth="1"/>
    <col min="3609" max="3840" width="11.42578125" style="86"/>
    <col min="3841" max="3841" width="17.85546875" style="86" customWidth="1"/>
    <col min="3842" max="3842" width="18.85546875" style="86" customWidth="1"/>
    <col min="3843" max="3843" width="5.42578125" style="86" customWidth="1"/>
    <col min="3844" max="3844" width="25.85546875" style="86" customWidth="1"/>
    <col min="3845" max="3845" width="15.5703125" style="86" customWidth="1"/>
    <col min="3846" max="3846" width="17.28515625" style="86" customWidth="1"/>
    <col min="3847" max="3847" width="28.5703125" style="86" customWidth="1"/>
    <col min="3848" max="3848" width="16.140625" style="86" customWidth="1"/>
    <col min="3849" max="3849" width="10.85546875" style="86" customWidth="1"/>
    <col min="3850" max="3850" width="18.85546875" style="86" customWidth="1"/>
    <col min="3851" max="3854" width="5.85546875" style="86" customWidth="1"/>
    <col min="3855" max="3855" width="7.7109375" style="86" customWidth="1"/>
    <col min="3856" max="3856" width="1.42578125" style="86" customWidth="1"/>
    <col min="3857" max="3860" width="6.140625" style="86" customWidth="1"/>
    <col min="3861" max="3861" width="7.85546875" style="86" customWidth="1"/>
    <col min="3862" max="3862" width="56.5703125" style="86" customWidth="1"/>
    <col min="3863" max="3864" width="25.5703125" style="86" customWidth="1"/>
    <col min="3865" max="4096" width="11.42578125" style="86"/>
    <col min="4097" max="4097" width="17.85546875" style="86" customWidth="1"/>
    <col min="4098" max="4098" width="18.85546875" style="86" customWidth="1"/>
    <col min="4099" max="4099" width="5.42578125" style="86" customWidth="1"/>
    <col min="4100" max="4100" width="25.85546875" style="86" customWidth="1"/>
    <col min="4101" max="4101" width="15.5703125" style="86" customWidth="1"/>
    <col min="4102" max="4102" width="17.28515625" style="86" customWidth="1"/>
    <col min="4103" max="4103" width="28.5703125" style="86" customWidth="1"/>
    <col min="4104" max="4104" width="16.140625" style="86" customWidth="1"/>
    <col min="4105" max="4105" width="10.85546875" style="86" customWidth="1"/>
    <col min="4106" max="4106" width="18.85546875" style="86" customWidth="1"/>
    <col min="4107" max="4110" width="5.85546875" style="86" customWidth="1"/>
    <col min="4111" max="4111" width="7.7109375" style="86" customWidth="1"/>
    <col min="4112" max="4112" width="1.42578125" style="86" customWidth="1"/>
    <col min="4113" max="4116" width="6.140625" style="86" customWidth="1"/>
    <col min="4117" max="4117" width="7.85546875" style="86" customWidth="1"/>
    <col min="4118" max="4118" width="56.5703125" style="86" customWidth="1"/>
    <col min="4119" max="4120" width="25.5703125" style="86" customWidth="1"/>
    <col min="4121" max="4352" width="11.42578125" style="86"/>
    <col min="4353" max="4353" width="17.85546875" style="86" customWidth="1"/>
    <col min="4354" max="4354" width="18.85546875" style="86" customWidth="1"/>
    <col min="4355" max="4355" width="5.42578125" style="86" customWidth="1"/>
    <col min="4356" max="4356" width="25.85546875" style="86" customWidth="1"/>
    <col min="4357" max="4357" width="15.5703125" style="86" customWidth="1"/>
    <col min="4358" max="4358" width="17.28515625" style="86" customWidth="1"/>
    <col min="4359" max="4359" width="28.5703125" style="86" customWidth="1"/>
    <col min="4360" max="4360" width="16.140625" style="86" customWidth="1"/>
    <col min="4361" max="4361" width="10.85546875" style="86" customWidth="1"/>
    <col min="4362" max="4362" width="18.85546875" style="86" customWidth="1"/>
    <col min="4363" max="4366" width="5.85546875" style="86" customWidth="1"/>
    <col min="4367" max="4367" width="7.7109375" style="86" customWidth="1"/>
    <col min="4368" max="4368" width="1.42578125" style="86" customWidth="1"/>
    <col min="4369" max="4372" width="6.140625" style="86" customWidth="1"/>
    <col min="4373" max="4373" width="7.85546875" style="86" customWidth="1"/>
    <col min="4374" max="4374" width="56.5703125" style="86" customWidth="1"/>
    <col min="4375" max="4376" width="25.5703125" style="86" customWidth="1"/>
    <col min="4377" max="4608" width="11.42578125" style="86"/>
    <col min="4609" max="4609" width="17.85546875" style="86" customWidth="1"/>
    <col min="4610" max="4610" width="18.85546875" style="86" customWidth="1"/>
    <col min="4611" max="4611" width="5.42578125" style="86" customWidth="1"/>
    <col min="4612" max="4612" width="25.85546875" style="86" customWidth="1"/>
    <col min="4613" max="4613" width="15.5703125" style="86" customWidth="1"/>
    <col min="4614" max="4614" width="17.28515625" style="86" customWidth="1"/>
    <col min="4615" max="4615" width="28.5703125" style="86" customWidth="1"/>
    <col min="4616" max="4616" width="16.140625" style="86" customWidth="1"/>
    <col min="4617" max="4617" width="10.85546875" style="86" customWidth="1"/>
    <col min="4618" max="4618" width="18.85546875" style="86" customWidth="1"/>
    <col min="4619" max="4622" width="5.85546875" style="86" customWidth="1"/>
    <col min="4623" max="4623" width="7.7109375" style="86" customWidth="1"/>
    <col min="4624" max="4624" width="1.42578125" style="86" customWidth="1"/>
    <col min="4625" max="4628" width="6.140625" style="86" customWidth="1"/>
    <col min="4629" max="4629" width="7.85546875" style="86" customWidth="1"/>
    <col min="4630" max="4630" width="56.5703125" style="86" customWidth="1"/>
    <col min="4631" max="4632" width="25.5703125" style="86" customWidth="1"/>
    <col min="4633" max="4864" width="11.42578125" style="86"/>
    <col min="4865" max="4865" width="17.85546875" style="86" customWidth="1"/>
    <col min="4866" max="4866" width="18.85546875" style="86" customWidth="1"/>
    <col min="4867" max="4867" width="5.42578125" style="86" customWidth="1"/>
    <col min="4868" max="4868" width="25.85546875" style="86" customWidth="1"/>
    <col min="4869" max="4869" width="15.5703125" style="86" customWidth="1"/>
    <col min="4870" max="4870" width="17.28515625" style="86" customWidth="1"/>
    <col min="4871" max="4871" width="28.5703125" style="86" customWidth="1"/>
    <col min="4872" max="4872" width="16.140625" style="86" customWidth="1"/>
    <col min="4873" max="4873" width="10.85546875" style="86" customWidth="1"/>
    <col min="4874" max="4874" width="18.85546875" style="86" customWidth="1"/>
    <col min="4875" max="4878" width="5.85546875" style="86" customWidth="1"/>
    <col min="4879" max="4879" width="7.7109375" style="86" customWidth="1"/>
    <col min="4880" max="4880" width="1.42578125" style="86" customWidth="1"/>
    <col min="4881" max="4884" width="6.140625" style="86" customWidth="1"/>
    <col min="4885" max="4885" width="7.85546875" style="86" customWidth="1"/>
    <col min="4886" max="4886" width="56.5703125" style="86" customWidth="1"/>
    <col min="4887" max="4888" width="25.5703125" style="86" customWidth="1"/>
    <col min="4889" max="5120" width="11.42578125" style="86"/>
    <col min="5121" max="5121" width="17.85546875" style="86" customWidth="1"/>
    <col min="5122" max="5122" width="18.85546875" style="86" customWidth="1"/>
    <col min="5123" max="5123" width="5.42578125" style="86" customWidth="1"/>
    <col min="5124" max="5124" width="25.85546875" style="86" customWidth="1"/>
    <col min="5125" max="5125" width="15.5703125" style="86" customWidth="1"/>
    <col min="5126" max="5126" width="17.28515625" style="86" customWidth="1"/>
    <col min="5127" max="5127" width="28.5703125" style="86" customWidth="1"/>
    <col min="5128" max="5128" width="16.140625" style="86" customWidth="1"/>
    <col min="5129" max="5129" width="10.85546875" style="86" customWidth="1"/>
    <col min="5130" max="5130" width="18.85546875" style="86" customWidth="1"/>
    <col min="5131" max="5134" width="5.85546875" style="86" customWidth="1"/>
    <col min="5135" max="5135" width="7.7109375" style="86" customWidth="1"/>
    <col min="5136" max="5136" width="1.42578125" style="86" customWidth="1"/>
    <col min="5137" max="5140" width="6.140625" style="86" customWidth="1"/>
    <col min="5141" max="5141" width="7.85546875" style="86" customWidth="1"/>
    <col min="5142" max="5142" width="56.5703125" style="86" customWidth="1"/>
    <col min="5143" max="5144" width="25.5703125" style="86" customWidth="1"/>
    <col min="5145" max="5376" width="11.42578125" style="86"/>
    <col min="5377" max="5377" width="17.85546875" style="86" customWidth="1"/>
    <col min="5378" max="5378" width="18.85546875" style="86" customWidth="1"/>
    <col min="5379" max="5379" width="5.42578125" style="86" customWidth="1"/>
    <col min="5380" max="5380" width="25.85546875" style="86" customWidth="1"/>
    <col min="5381" max="5381" width="15.5703125" style="86" customWidth="1"/>
    <col min="5382" max="5382" width="17.28515625" style="86" customWidth="1"/>
    <col min="5383" max="5383" width="28.5703125" style="86" customWidth="1"/>
    <col min="5384" max="5384" width="16.140625" style="86" customWidth="1"/>
    <col min="5385" max="5385" width="10.85546875" style="86" customWidth="1"/>
    <col min="5386" max="5386" width="18.85546875" style="86" customWidth="1"/>
    <col min="5387" max="5390" width="5.85546875" style="86" customWidth="1"/>
    <col min="5391" max="5391" width="7.7109375" style="86" customWidth="1"/>
    <col min="5392" max="5392" width="1.42578125" style="86" customWidth="1"/>
    <col min="5393" max="5396" width="6.140625" style="86" customWidth="1"/>
    <col min="5397" max="5397" width="7.85546875" style="86" customWidth="1"/>
    <col min="5398" max="5398" width="56.5703125" style="86" customWidth="1"/>
    <col min="5399" max="5400" width="25.5703125" style="86" customWidth="1"/>
    <col min="5401" max="5632" width="11.42578125" style="86"/>
    <col min="5633" max="5633" width="17.85546875" style="86" customWidth="1"/>
    <col min="5634" max="5634" width="18.85546875" style="86" customWidth="1"/>
    <col min="5635" max="5635" width="5.42578125" style="86" customWidth="1"/>
    <col min="5636" max="5636" width="25.85546875" style="86" customWidth="1"/>
    <col min="5637" max="5637" width="15.5703125" style="86" customWidth="1"/>
    <col min="5638" max="5638" width="17.28515625" style="86" customWidth="1"/>
    <col min="5639" max="5639" width="28.5703125" style="86" customWidth="1"/>
    <col min="5640" max="5640" width="16.140625" style="86" customWidth="1"/>
    <col min="5641" max="5641" width="10.85546875" style="86" customWidth="1"/>
    <col min="5642" max="5642" width="18.85546875" style="86" customWidth="1"/>
    <col min="5643" max="5646" width="5.85546875" style="86" customWidth="1"/>
    <col min="5647" max="5647" width="7.7109375" style="86" customWidth="1"/>
    <col min="5648" max="5648" width="1.42578125" style="86" customWidth="1"/>
    <col min="5649" max="5652" width="6.140625" style="86" customWidth="1"/>
    <col min="5653" max="5653" width="7.85546875" style="86" customWidth="1"/>
    <col min="5654" max="5654" width="56.5703125" style="86" customWidth="1"/>
    <col min="5655" max="5656" width="25.5703125" style="86" customWidth="1"/>
    <col min="5657" max="5888" width="11.42578125" style="86"/>
    <col min="5889" max="5889" width="17.85546875" style="86" customWidth="1"/>
    <col min="5890" max="5890" width="18.85546875" style="86" customWidth="1"/>
    <col min="5891" max="5891" width="5.42578125" style="86" customWidth="1"/>
    <col min="5892" max="5892" width="25.85546875" style="86" customWidth="1"/>
    <col min="5893" max="5893" width="15.5703125" style="86" customWidth="1"/>
    <col min="5894" max="5894" width="17.28515625" style="86" customWidth="1"/>
    <col min="5895" max="5895" width="28.5703125" style="86" customWidth="1"/>
    <col min="5896" max="5896" width="16.140625" style="86" customWidth="1"/>
    <col min="5897" max="5897" width="10.85546875" style="86" customWidth="1"/>
    <col min="5898" max="5898" width="18.85546875" style="86" customWidth="1"/>
    <col min="5899" max="5902" width="5.85546875" style="86" customWidth="1"/>
    <col min="5903" max="5903" width="7.7109375" style="86" customWidth="1"/>
    <col min="5904" max="5904" width="1.42578125" style="86" customWidth="1"/>
    <col min="5905" max="5908" width="6.140625" style="86" customWidth="1"/>
    <col min="5909" max="5909" width="7.85546875" style="86" customWidth="1"/>
    <col min="5910" max="5910" width="56.5703125" style="86" customWidth="1"/>
    <col min="5911" max="5912" width="25.5703125" style="86" customWidth="1"/>
    <col min="5913" max="6144" width="11.42578125" style="86"/>
    <col min="6145" max="6145" width="17.85546875" style="86" customWidth="1"/>
    <col min="6146" max="6146" width="18.85546875" style="86" customWidth="1"/>
    <col min="6147" max="6147" width="5.42578125" style="86" customWidth="1"/>
    <col min="6148" max="6148" width="25.85546875" style="86" customWidth="1"/>
    <col min="6149" max="6149" width="15.5703125" style="86" customWidth="1"/>
    <col min="6150" max="6150" width="17.28515625" style="86" customWidth="1"/>
    <col min="6151" max="6151" width="28.5703125" style="86" customWidth="1"/>
    <col min="6152" max="6152" width="16.140625" style="86" customWidth="1"/>
    <col min="6153" max="6153" width="10.85546875" style="86" customWidth="1"/>
    <col min="6154" max="6154" width="18.85546875" style="86" customWidth="1"/>
    <col min="6155" max="6158" width="5.85546875" style="86" customWidth="1"/>
    <col min="6159" max="6159" width="7.7109375" style="86" customWidth="1"/>
    <col min="6160" max="6160" width="1.42578125" style="86" customWidth="1"/>
    <col min="6161" max="6164" width="6.140625" style="86" customWidth="1"/>
    <col min="6165" max="6165" width="7.85546875" style="86" customWidth="1"/>
    <col min="6166" max="6166" width="56.5703125" style="86" customWidth="1"/>
    <col min="6167" max="6168" width="25.5703125" style="86" customWidth="1"/>
    <col min="6169" max="6400" width="11.42578125" style="86"/>
    <col min="6401" max="6401" width="17.85546875" style="86" customWidth="1"/>
    <col min="6402" max="6402" width="18.85546875" style="86" customWidth="1"/>
    <col min="6403" max="6403" width="5.42578125" style="86" customWidth="1"/>
    <col min="6404" max="6404" width="25.85546875" style="86" customWidth="1"/>
    <col min="6405" max="6405" width="15.5703125" style="86" customWidth="1"/>
    <col min="6406" max="6406" width="17.28515625" style="86" customWidth="1"/>
    <col min="6407" max="6407" width="28.5703125" style="86" customWidth="1"/>
    <col min="6408" max="6408" width="16.140625" style="86" customWidth="1"/>
    <col min="6409" max="6409" width="10.85546875" style="86" customWidth="1"/>
    <col min="6410" max="6410" width="18.85546875" style="86" customWidth="1"/>
    <col min="6411" max="6414" width="5.85546875" style="86" customWidth="1"/>
    <col min="6415" max="6415" width="7.7109375" style="86" customWidth="1"/>
    <col min="6416" max="6416" width="1.42578125" style="86" customWidth="1"/>
    <col min="6417" max="6420" width="6.140625" style="86" customWidth="1"/>
    <col min="6421" max="6421" width="7.85546875" style="86" customWidth="1"/>
    <col min="6422" max="6422" width="56.5703125" style="86" customWidth="1"/>
    <col min="6423" max="6424" width="25.5703125" style="86" customWidth="1"/>
    <col min="6425" max="6656" width="11.42578125" style="86"/>
    <col min="6657" max="6657" width="17.85546875" style="86" customWidth="1"/>
    <col min="6658" max="6658" width="18.85546875" style="86" customWidth="1"/>
    <col min="6659" max="6659" width="5.42578125" style="86" customWidth="1"/>
    <col min="6660" max="6660" width="25.85546875" style="86" customWidth="1"/>
    <col min="6661" max="6661" width="15.5703125" style="86" customWidth="1"/>
    <col min="6662" max="6662" width="17.28515625" style="86" customWidth="1"/>
    <col min="6663" max="6663" width="28.5703125" style="86" customWidth="1"/>
    <col min="6664" max="6664" width="16.140625" style="86" customWidth="1"/>
    <col min="6665" max="6665" width="10.85546875" style="86" customWidth="1"/>
    <col min="6666" max="6666" width="18.85546875" style="86" customWidth="1"/>
    <col min="6667" max="6670" width="5.85546875" style="86" customWidth="1"/>
    <col min="6671" max="6671" width="7.7109375" style="86" customWidth="1"/>
    <col min="6672" max="6672" width="1.42578125" style="86" customWidth="1"/>
    <col min="6673" max="6676" width="6.140625" style="86" customWidth="1"/>
    <col min="6677" max="6677" width="7.85546875" style="86" customWidth="1"/>
    <col min="6678" max="6678" width="56.5703125" style="86" customWidth="1"/>
    <col min="6679" max="6680" width="25.5703125" style="86" customWidth="1"/>
    <col min="6681" max="6912" width="11.42578125" style="86"/>
    <col min="6913" max="6913" width="17.85546875" style="86" customWidth="1"/>
    <col min="6914" max="6914" width="18.85546875" style="86" customWidth="1"/>
    <col min="6915" max="6915" width="5.42578125" style="86" customWidth="1"/>
    <col min="6916" max="6916" width="25.85546875" style="86" customWidth="1"/>
    <col min="6917" max="6917" width="15.5703125" style="86" customWidth="1"/>
    <col min="6918" max="6918" width="17.28515625" style="86" customWidth="1"/>
    <col min="6919" max="6919" width="28.5703125" style="86" customWidth="1"/>
    <col min="6920" max="6920" width="16.140625" style="86" customWidth="1"/>
    <col min="6921" max="6921" width="10.85546875" style="86" customWidth="1"/>
    <col min="6922" max="6922" width="18.85546875" style="86" customWidth="1"/>
    <col min="6923" max="6926" width="5.85546875" style="86" customWidth="1"/>
    <col min="6927" max="6927" width="7.7109375" style="86" customWidth="1"/>
    <col min="6928" max="6928" width="1.42578125" style="86" customWidth="1"/>
    <col min="6929" max="6932" width="6.140625" style="86" customWidth="1"/>
    <col min="6933" max="6933" width="7.85546875" style="86" customWidth="1"/>
    <col min="6934" max="6934" width="56.5703125" style="86" customWidth="1"/>
    <col min="6935" max="6936" width="25.5703125" style="86" customWidth="1"/>
    <col min="6937" max="7168" width="11.42578125" style="86"/>
    <col min="7169" max="7169" width="17.85546875" style="86" customWidth="1"/>
    <col min="7170" max="7170" width="18.85546875" style="86" customWidth="1"/>
    <col min="7171" max="7171" width="5.42578125" style="86" customWidth="1"/>
    <col min="7172" max="7172" width="25.85546875" style="86" customWidth="1"/>
    <col min="7173" max="7173" width="15.5703125" style="86" customWidth="1"/>
    <col min="7174" max="7174" width="17.28515625" style="86" customWidth="1"/>
    <col min="7175" max="7175" width="28.5703125" style="86" customWidth="1"/>
    <col min="7176" max="7176" width="16.140625" style="86" customWidth="1"/>
    <col min="7177" max="7177" width="10.85546875" style="86" customWidth="1"/>
    <col min="7178" max="7178" width="18.85546875" style="86" customWidth="1"/>
    <col min="7179" max="7182" width="5.85546875" style="86" customWidth="1"/>
    <col min="7183" max="7183" width="7.7109375" style="86" customWidth="1"/>
    <col min="7184" max="7184" width="1.42578125" style="86" customWidth="1"/>
    <col min="7185" max="7188" width="6.140625" style="86" customWidth="1"/>
    <col min="7189" max="7189" width="7.85546875" style="86" customWidth="1"/>
    <col min="7190" max="7190" width="56.5703125" style="86" customWidth="1"/>
    <col min="7191" max="7192" width="25.5703125" style="86" customWidth="1"/>
    <col min="7193" max="7424" width="11.42578125" style="86"/>
    <col min="7425" max="7425" width="17.85546875" style="86" customWidth="1"/>
    <col min="7426" max="7426" width="18.85546875" style="86" customWidth="1"/>
    <col min="7427" max="7427" width="5.42578125" style="86" customWidth="1"/>
    <col min="7428" max="7428" width="25.85546875" style="86" customWidth="1"/>
    <col min="7429" max="7429" width="15.5703125" style="86" customWidth="1"/>
    <col min="7430" max="7430" width="17.28515625" style="86" customWidth="1"/>
    <col min="7431" max="7431" width="28.5703125" style="86" customWidth="1"/>
    <col min="7432" max="7432" width="16.140625" style="86" customWidth="1"/>
    <col min="7433" max="7433" width="10.85546875" style="86" customWidth="1"/>
    <col min="7434" max="7434" width="18.85546875" style="86" customWidth="1"/>
    <col min="7435" max="7438" width="5.85546875" style="86" customWidth="1"/>
    <col min="7439" max="7439" width="7.7109375" style="86" customWidth="1"/>
    <col min="7440" max="7440" width="1.42578125" style="86" customWidth="1"/>
    <col min="7441" max="7444" width="6.140625" style="86" customWidth="1"/>
    <col min="7445" max="7445" width="7.85546875" style="86" customWidth="1"/>
    <col min="7446" max="7446" width="56.5703125" style="86" customWidth="1"/>
    <col min="7447" max="7448" width="25.5703125" style="86" customWidth="1"/>
    <col min="7449" max="7680" width="11.42578125" style="86"/>
    <col min="7681" max="7681" width="17.85546875" style="86" customWidth="1"/>
    <col min="7682" max="7682" width="18.85546875" style="86" customWidth="1"/>
    <col min="7683" max="7683" width="5.42578125" style="86" customWidth="1"/>
    <col min="7684" max="7684" width="25.85546875" style="86" customWidth="1"/>
    <col min="7685" max="7685" width="15.5703125" style="86" customWidth="1"/>
    <col min="7686" max="7686" width="17.28515625" style="86" customWidth="1"/>
    <col min="7687" max="7687" width="28.5703125" style="86" customWidth="1"/>
    <col min="7688" max="7688" width="16.140625" style="86" customWidth="1"/>
    <col min="7689" max="7689" width="10.85546875" style="86" customWidth="1"/>
    <col min="7690" max="7690" width="18.85546875" style="86" customWidth="1"/>
    <col min="7691" max="7694" width="5.85546875" style="86" customWidth="1"/>
    <col min="7695" max="7695" width="7.7109375" style="86" customWidth="1"/>
    <col min="7696" max="7696" width="1.42578125" style="86" customWidth="1"/>
    <col min="7697" max="7700" width="6.140625" style="86" customWidth="1"/>
    <col min="7701" max="7701" width="7.85546875" style="86" customWidth="1"/>
    <col min="7702" max="7702" width="56.5703125" style="86" customWidth="1"/>
    <col min="7703" max="7704" width="25.5703125" style="86" customWidth="1"/>
    <col min="7705" max="7936" width="11.42578125" style="86"/>
    <col min="7937" max="7937" width="17.85546875" style="86" customWidth="1"/>
    <col min="7938" max="7938" width="18.85546875" style="86" customWidth="1"/>
    <col min="7939" max="7939" width="5.42578125" style="86" customWidth="1"/>
    <col min="7940" max="7940" width="25.85546875" style="86" customWidth="1"/>
    <col min="7941" max="7941" width="15.5703125" style="86" customWidth="1"/>
    <col min="7942" max="7942" width="17.28515625" style="86" customWidth="1"/>
    <col min="7943" max="7943" width="28.5703125" style="86" customWidth="1"/>
    <col min="7944" max="7944" width="16.140625" style="86" customWidth="1"/>
    <col min="7945" max="7945" width="10.85546875" style="86" customWidth="1"/>
    <col min="7946" max="7946" width="18.85546875" style="86" customWidth="1"/>
    <col min="7947" max="7950" width="5.85546875" style="86" customWidth="1"/>
    <col min="7951" max="7951" width="7.7109375" style="86" customWidth="1"/>
    <col min="7952" max="7952" width="1.42578125" style="86" customWidth="1"/>
    <col min="7953" max="7956" width="6.140625" style="86" customWidth="1"/>
    <col min="7957" max="7957" width="7.85546875" style="86" customWidth="1"/>
    <col min="7958" max="7958" width="56.5703125" style="86" customWidth="1"/>
    <col min="7959" max="7960" width="25.5703125" style="86" customWidth="1"/>
    <col min="7961" max="8192" width="11.42578125" style="86"/>
    <col min="8193" max="8193" width="17.85546875" style="86" customWidth="1"/>
    <col min="8194" max="8194" width="18.85546875" style="86" customWidth="1"/>
    <col min="8195" max="8195" width="5.42578125" style="86" customWidth="1"/>
    <col min="8196" max="8196" width="25.85546875" style="86" customWidth="1"/>
    <col min="8197" max="8197" width="15.5703125" style="86" customWidth="1"/>
    <col min="8198" max="8198" width="17.28515625" style="86" customWidth="1"/>
    <col min="8199" max="8199" width="28.5703125" style="86" customWidth="1"/>
    <col min="8200" max="8200" width="16.140625" style="86" customWidth="1"/>
    <col min="8201" max="8201" width="10.85546875" style="86" customWidth="1"/>
    <col min="8202" max="8202" width="18.85546875" style="86" customWidth="1"/>
    <col min="8203" max="8206" width="5.85546875" style="86" customWidth="1"/>
    <col min="8207" max="8207" width="7.7109375" style="86" customWidth="1"/>
    <col min="8208" max="8208" width="1.42578125" style="86" customWidth="1"/>
    <col min="8209" max="8212" width="6.140625" style="86" customWidth="1"/>
    <col min="8213" max="8213" width="7.85546875" style="86" customWidth="1"/>
    <col min="8214" max="8214" width="56.5703125" style="86" customWidth="1"/>
    <col min="8215" max="8216" width="25.5703125" style="86" customWidth="1"/>
    <col min="8217" max="8448" width="11.42578125" style="86"/>
    <col min="8449" max="8449" width="17.85546875" style="86" customWidth="1"/>
    <col min="8450" max="8450" width="18.85546875" style="86" customWidth="1"/>
    <col min="8451" max="8451" width="5.42578125" style="86" customWidth="1"/>
    <col min="8452" max="8452" width="25.85546875" style="86" customWidth="1"/>
    <col min="8453" max="8453" width="15.5703125" style="86" customWidth="1"/>
    <col min="8454" max="8454" width="17.28515625" style="86" customWidth="1"/>
    <col min="8455" max="8455" width="28.5703125" style="86" customWidth="1"/>
    <col min="8456" max="8456" width="16.140625" style="86" customWidth="1"/>
    <col min="8457" max="8457" width="10.85546875" style="86" customWidth="1"/>
    <col min="8458" max="8458" width="18.85546875" style="86" customWidth="1"/>
    <col min="8459" max="8462" width="5.85546875" style="86" customWidth="1"/>
    <col min="8463" max="8463" width="7.7109375" style="86" customWidth="1"/>
    <col min="8464" max="8464" width="1.42578125" style="86" customWidth="1"/>
    <col min="8465" max="8468" width="6.140625" style="86" customWidth="1"/>
    <col min="8469" max="8469" width="7.85546875" style="86" customWidth="1"/>
    <col min="8470" max="8470" width="56.5703125" style="86" customWidth="1"/>
    <col min="8471" max="8472" width="25.5703125" style="86" customWidth="1"/>
    <col min="8473" max="8704" width="11.42578125" style="86"/>
    <col min="8705" max="8705" width="17.85546875" style="86" customWidth="1"/>
    <col min="8706" max="8706" width="18.85546875" style="86" customWidth="1"/>
    <col min="8707" max="8707" width="5.42578125" style="86" customWidth="1"/>
    <col min="8708" max="8708" width="25.85546875" style="86" customWidth="1"/>
    <col min="8709" max="8709" width="15.5703125" style="86" customWidth="1"/>
    <col min="8710" max="8710" width="17.28515625" style="86" customWidth="1"/>
    <col min="8711" max="8711" width="28.5703125" style="86" customWidth="1"/>
    <col min="8712" max="8712" width="16.140625" style="86" customWidth="1"/>
    <col min="8713" max="8713" width="10.85546875" style="86" customWidth="1"/>
    <col min="8714" max="8714" width="18.85546875" style="86" customWidth="1"/>
    <col min="8715" max="8718" width="5.85546875" style="86" customWidth="1"/>
    <col min="8719" max="8719" width="7.7109375" style="86" customWidth="1"/>
    <col min="8720" max="8720" width="1.42578125" style="86" customWidth="1"/>
    <col min="8721" max="8724" width="6.140625" style="86" customWidth="1"/>
    <col min="8725" max="8725" width="7.85546875" style="86" customWidth="1"/>
    <col min="8726" max="8726" width="56.5703125" style="86" customWidth="1"/>
    <col min="8727" max="8728" width="25.5703125" style="86" customWidth="1"/>
    <col min="8729" max="8960" width="11.42578125" style="86"/>
    <col min="8961" max="8961" width="17.85546875" style="86" customWidth="1"/>
    <col min="8962" max="8962" width="18.85546875" style="86" customWidth="1"/>
    <col min="8963" max="8963" width="5.42578125" style="86" customWidth="1"/>
    <col min="8964" max="8964" width="25.85546875" style="86" customWidth="1"/>
    <col min="8965" max="8965" width="15.5703125" style="86" customWidth="1"/>
    <col min="8966" max="8966" width="17.28515625" style="86" customWidth="1"/>
    <col min="8967" max="8967" width="28.5703125" style="86" customWidth="1"/>
    <col min="8968" max="8968" width="16.140625" style="86" customWidth="1"/>
    <col min="8969" max="8969" width="10.85546875" style="86" customWidth="1"/>
    <col min="8970" max="8970" width="18.85546875" style="86" customWidth="1"/>
    <col min="8971" max="8974" width="5.85546875" style="86" customWidth="1"/>
    <col min="8975" max="8975" width="7.7109375" style="86" customWidth="1"/>
    <col min="8976" max="8976" width="1.42578125" style="86" customWidth="1"/>
    <col min="8977" max="8980" width="6.140625" style="86" customWidth="1"/>
    <col min="8981" max="8981" width="7.85546875" style="86" customWidth="1"/>
    <col min="8982" max="8982" width="56.5703125" style="86" customWidth="1"/>
    <col min="8983" max="8984" width="25.5703125" style="86" customWidth="1"/>
    <col min="8985" max="9216" width="11.42578125" style="86"/>
    <col min="9217" max="9217" width="17.85546875" style="86" customWidth="1"/>
    <col min="9218" max="9218" width="18.85546875" style="86" customWidth="1"/>
    <col min="9219" max="9219" width="5.42578125" style="86" customWidth="1"/>
    <col min="9220" max="9220" width="25.85546875" style="86" customWidth="1"/>
    <col min="9221" max="9221" width="15.5703125" style="86" customWidth="1"/>
    <col min="9222" max="9222" width="17.28515625" style="86" customWidth="1"/>
    <col min="9223" max="9223" width="28.5703125" style="86" customWidth="1"/>
    <col min="9224" max="9224" width="16.140625" style="86" customWidth="1"/>
    <col min="9225" max="9225" width="10.85546875" style="86" customWidth="1"/>
    <col min="9226" max="9226" width="18.85546875" style="86" customWidth="1"/>
    <col min="9227" max="9230" width="5.85546875" style="86" customWidth="1"/>
    <col min="9231" max="9231" width="7.7109375" style="86" customWidth="1"/>
    <col min="9232" max="9232" width="1.42578125" style="86" customWidth="1"/>
    <col min="9233" max="9236" width="6.140625" style="86" customWidth="1"/>
    <col min="9237" max="9237" width="7.85546875" style="86" customWidth="1"/>
    <col min="9238" max="9238" width="56.5703125" style="86" customWidth="1"/>
    <col min="9239" max="9240" width="25.5703125" style="86" customWidth="1"/>
    <col min="9241" max="9472" width="11.42578125" style="86"/>
    <col min="9473" max="9473" width="17.85546875" style="86" customWidth="1"/>
    <col min="9474" max="9474" width="18.85546875" style="86" customWidth="1"/>
    <col min="9475" max="9475" width="5.42578125" style="86" customWidth="1"/>
    <col min="9476" max="9476" width="25.85546875" style="86" customWidth="1"/>
    <col min="9477" max="9477" width="15.5703125" style="86" customWidth="1"/>
    <col min="9478" max="9478" width="17.28515625" style="86" customWidth="1"/>
    <col min="9479" max="9479" width="28.5703125" style="86" customWidth="1"/>
    <col min="9480" max="9480" width="16.140625" style="86" customWidth="1"/>
    <col min="9481" max="9481" width="10.85546875" style="86" customWidth="1"/>
    <col min="9482" max="9482" width="18.85546875" style="86" customWidth="1"/>
    <col min="9483" max="9486" width="5.85546875" style="86" customWidth="1"/>
    <col min="9487" max="9487" width="7.7109375" style="86" customWidth="1"/>
    <col min="9488" max="9488" width="1.42578125" style="86" customWidth="1"/>
    <col min="9489" max="9492" width="6.140625" style="86" customWidth="1"/>
    <col min="9493" max="9493" width="7.85546875" style="86" customWidth="1"/>
    <col min="9494" max="9494" width="56.5703125" style="86" customWidth="1"/>
    <col min="9495" max="9496" width="25.5703125" style="86" customWidth="1"/>
    <col min="9497" max="9728" width="11.42578125" style="86"/>
    <col min="9729" max="9729" width="17.85546875" style="86" customWidth="1"/>
    <col min="9730" max="9730" width="18.85546875" style="86" customWidth="1"/>
    <col min="9731" max="9731" width="5.42578125" style="86" customWidth="1"/>
    <col min="9732" max="9732" width="25.85546875" style="86" customWidth="1"/>
    <col min="9733" max="9733" width="15.5703125" style="86" customWidth="1"/>
    <col min="9734" max="9734" width="17.28515625" style="86" customWidth="1"/>
    <col min="9735" max="9735" width="28.5703125" style="86" customWidth="1"/>
    <col min="9736" max="9736" width="16.140625" style="86" customWidth="1"/>
    <col min="9737" max="9737" width="10.85546875" style="86" customWidth="1"/>
    <col min="9738" max="9738" width="18.85546875" style="86" customWidth="1"/>
    <col min="9739" max="9742" width="5.85546875" style="86" customWidth="1"/>
    <col min="9743" max="9743" width="7.7109375" style="86" customWidth="1"/>
    <col min="9744" max="9744" width="1.42578125" style="86" customWidth="1"/>
    <col min="9745" max="9748" width="6.140625" style="86" customWidth="1"/>
    <col min="9749" max="9749" width="7.85546875" style="86" customWidth="1"/>
    <col min="9750" max="9750" width="56.5703125" style="86" customWidth="1"/>
    <col min="9751" max="9752" width="25.5703125" style="86" customWidth="1"/>
    <col min="9753" max="9984" width="11.42578125" style="86"/>
    <col min="9985" max="9985" width="17.85546875" style="86" customWidth="1"/>
    <col min="9986" max="9986" width="18.85546875" style="86" customWidth="1"/>
    <col min="9987" max="9987" width="5.42578125" style="86" customWidth="1"/>
    <col min="9988" max="9988" width="25.85546875" style="86" customWidth="1"/>
    <col min="9989" max="9989" width="15.5703125" style="86" customWidth="1"/>
    <col min="9990" max="9990" width="17.28515625" style="86" customWidth="1"/>
    <col min="9991" max="9991" width="28.5703125" style="86" customWidth="1"/>
    <col min="9992" max="9992" width="16.140625" style="86" customWidth="1"/>
    <col min="9993" max="9993" width="10.85546875" style="86" customWidth="1"/>
    <col min="9994" max="9994" width="18.85546875" style="86" customWidth="1"/>
    <col min="9995" max="9998" width="5.85546875" style="86" customWidth="1"/>
    <col min="9999" max="9999" width="7.7109375" style="86" customWidth="1"/>
    <col min="10000" max="10000" width="1.42578125" style="86" customWidth="1"/>
    <col min="10001" max="10004" width="6.140625" style="86" customWidth="1"/>
    <col min="10005" max="10005" width="7.85546875" style="86" customWidth="1"/>
    <col min="10006" max="10006" width="56.5703125" style="86" customWidth="1"/>
    <col min="10007" max="10008" width="25.5703125" style="86" customWidth="1"/>
    <col min="10009" max="10240" width="11.42578125" style="86"/>
    <col min="10241" max="10241" width="17.85546875" style="86" customWidth="1"/>
    <col min="10242" max="10242" width="18.85546875" style="86" customWidth="1"/>
    <col min="10243" max="10243" width="5.42578125" style="86" customWidth="1"/>
    <col min="10244" max="10244" width="25.85546875" style="86" customWidth="1"/>
    <col min="10245" max="10245" width="15.5703125" style="86" customWidth="1"/>
    <col min="10246" max="10246" width="17.28515625" style="86" customWidth="1"/>
    <col min="10247" max="10247" width="28.5703125" style="86" customWidth="1"/>
    <col min="10248" max="10248" width="16.140625" style="86" customWidth="1"/>
    <col min="10249" max="10249" width="10.85546875" style="86" customWidth="1"/>
    <col min="10250" max="10250" width="18.85546875" style="86" customWidth="1"/>
    <col min="10251" max="10254" width="5.85546875" style="86" customWidth="1"/>
    <col min="10255" max="10255" width="7.7109375" style="86" customWidth="1"/>
    <col min="10256" max="10256" width="1.42578125" style="86" customWidth="1"/>
    <col min="10257" max="10260" width="6.140625" style="86" customWidth="1"/>
    <col min="10261" max="10261" width="7.85546875" style="86" customWidth="1"/>
    <col min="10262" max="10262" width="56.5703125" style="86" customWidth="1"/>
    <col min="10263" max="10264" width="25.5703125" style="86" customWidth="1"/>
    <col min="10265" max="10496" width="11.42578125" style="86"/>
    <col min="10497" max="10497" width="17.85546875" style="86" customWidth="1"/>
    <col min="10498" max="10498" width="18.85546875" style="86" customWidth="1"/>
    <col min="10499" max="10499" width="5.42578125" style="86" customWidth="1"/>
    <col min="10500" max="10500" width="25.85546875" style="86" customWidth="1"/>
    <col min="10501" max="10501" width="15.5703125" style="86" customWidth="1"/>
    <col min="10502" max="10502" width="17.28515625" style="86" customWidth="1"/>
    <col min="10503" max="10503" width="28.5703125" style="86" customWidth="1"/>
    <col min="10504" max="10504" width="16.140625" style="86" customWidth="1"/>
    <col min="10505" max="10505" width="10.85546875" style="86" customWidth="1"/>
    <col min="10506" max="10506" width="18.85546875" style="86" customWidth="1"/>
    <col min="10507" max="10510" width="5.85546875" style="86" customWidth="1"/>
    <col min="10511" max="10511" width="7.7109375" style="86" customWidth="1"/>
    <col min="10512" max="10512" width="1.42578125" style="86" customWidth="1"/>
    <col min="10513" max="10516" width="6.140625" style="86" customWidth="1"/>
    <col min="10517" max="10517" width="7.85546875" style="86" customWidth="1"/>
    <col min="10518" max="10518" width="56.5703125" style="86" customWidth="1"/>
    <col min="10519" max="10520" width="25.5703125" style="86" customWidth="1"/>
    <col min="10521" max="10752" width="11.42578125" style="86"/>
    <col min="10753" max="10753" width="17.85546875" style="86" customWidth="1"/>
    <col min="10754" max="10754" width="18.85546875" style="86" customWidth="1"/>
    <col min="10755" max="10755" width="5.42578125" style="86" customWidth="1"/>
    <col min="10756" max="10756" width="25.85546875" style="86" customWidth="1"/>
    <col min="10757" max="10757" width="15.5703125" style="86" customWidth="1"/>
    <col min="10758" max="10758" width="17.28515625" style="86" customWidth="1"/>
    <col min="10759" max="10759" width="28.5703125" style="86" customWidth="1"/>
    <col min="10760" max="10760" width="16.140625" style="86" customWidth="1"/>
    <col min="10761" max="10761" width="10.85546875" style="86" customWidth="1"/>
    <col min="10762" max="10762" width="18.85546875" style="86" customWidth="1"/>
    <col min="10763" max="10766" width="5.85546875" style="86" customWidth="1"/>
    <col min="10767" max="10767" width="7.7109375" style="86" customWidth="1"/>
    <col min="10768" max="10768" width="1.42578125" style="86" customWidth="1"/>
    <col min="10769" max="10772" width="6.140625" style="86" customWidth="1"/>
    <col min="10773" max="10773" width="7.85546875" style="86" customWidth="1"/>
    <col min="10774" max="10774" width="56.5703125" style="86" customWidth="1"/>
    <col min="10775" max="10776" width="25.5703125" style="86" customWidth="1"/>
    <col min="10777" max="11008" width="11.42578125" style="86"/>
    <col min="11009" max="11009" width="17.85546875" style="86" customWidth="1"/>
    <col min="11010" max="11010" width="18.85546875" style="86" customWidth="1"/>
    <col min="11011" max="11011" width="5.42578125" style="86" customWidth="1"/>
    <col min="11012" max="11012" width="25.85546875" style="86" customWidth="1"/>
    <col min="11013" max="11013" width="15.5703125" style="86" customWidth="1"/>
    <col min="11014" max="11014" width="17.28515625" style="86" customWidth="1"/>
    <col min="11015" max="11015" width="28.5703125" style="86" customWidth="1"/>
    <col min="11016" max="11016" width="16.140625" style="86" customWidth="1"/>
    <col min="11017" max="11017" width="10.85546875" style="86" customWidth="1"/>
    <col min="11018" max="11018" width="18.85546875" style="86" customWidth="1"/>
    <col min="11019" max="11022" width="5.85546875" style="86" customWidth="1"/>
    <col min="11023" max="11023" width="7.7109375" style="86" customWidth="1"/>
    <col min="11024" max="11024" width="1.42578125" style="86" customWidth="1"/>
    <col min="11025" max="11028" width="6.140625" style="86" customWidth="1"/>
    <col min="11029" max="11029" width="7.85546875" style="86" customWidth="1"/>
    <col min="11030" max="11030" width="56.5703125" style="86" customWidth="1"/>
    <col min="11031" max="11032" width="25.5703125" style="86" customWidth="1"/>
    <col min="11033" max="11264" width="11.42578125" style="86"/>
    <col min="11265" max="11265" width="17.85546875" style="86" customWidth="1"/>
    <col min="11266" max="11266" width="18.85546875" style="86" customWidth="1"/>
    <col min="11267" max="11267" width="5.42578125" style="86" customWidth="1"/>
    <col min="11268" max="11268" width="25.85546875" style="86" customWidth="1"/>
    <col min="11269" max="11269" width="15.5703125" style="86" customWidth="1"/>
    <col min="11270" max="11270" width="17.28515625" style="86" customWidth="1"/>
    <col min="11271" max="11271" width="28.5703125" style="86" customWidth="1"/>
    <col min="11272" max="11272" width="16.140625" style="86" customWidth="1"/>
    <col min="11273" max="11273" width="10.85546875" style="86" customWidth="1"/>
    <col min="11274" max="11274" width="18.85546875" style="86" customWidth="1"/>
    <col min="11275" max="11278" width="5.85546875" style="86" customWidth="1"/>
    <col min="11279" max="11279" width="7.7109375" style="86" customWidth="1"/>
    <col min="11280" max="11280" width="1.42578125" style="86" customWidth="1"/>
    <col min="11281" max="11284" width="6.140625" style="86" customWidth="1"/>
    <col min="11285" max="11285" width="7.85546875" style="86" customWidth="1"/>
    <col min="11286" max="11286" width="56.5703125" style="86" customWidth="1"/>
    <col min="11287" max="11288" width="25.5703125" style="86" customWidth="1"/>
    <col min="11289" max="11520" width="11.42578125" style="86"/>
    <col min="11521" max="11521" width="17.85546875" style="86" customWidth="1"/>
    <col min="11522" max="11522" width="18.85546875" style="86" customWidth="1"/>
    <col min="11523" max="11523" width="5.42578125" style="86" customWidth="1"/>
    <col min="11524" max="11524" width="25.85546875" style="86" customWidth="1"/>
    <col min="11525" max="11525" width="15.5703125" style="86" customWidth="1"/>
    <col min="11526" max="11526" width="17.28515625" style="86" customWidth="1"/>
    <col min="11527" max="11527" width="28.5703125" style="86" customWidth="1"/>
    <col min="11528" max="11528" width="16.140625" style="86" customWidth="1"/>
    <col min="11529" max="11529" width="10.85546875" style="86" customWidth="1"/>
    <col min="11530" max="11530" width="18.85546875" style="86" customWidth="1"/>
    <col min="11531" max="11534" width="5.85546875" style="86" customWidth="1"/>
    <col min="11535" max="11535" width="7.7109375" style="86" customWidth="1"/>
    <col min="11536" max="11536" width="1.42578125" style="86" customWidth="1"/>
    <col min="11537" max="11540" width="6.140625" style="86" customWidth="1"/>
    <col min="11541" max="11541" width="7.85546875" style="86" customWidth="1"/>
    <col min="11542" max="11542" width="56.5703125" style="86" customWidth="1"/>
    <col min="11543" max="11544" width="25.5703125" style="86" customWidth="1"/>
    <col min="11545" max="11776" width="11.42578125" style="86"/>
    <col min="11777" max="11777" width="17.85546875" style="86" customWidth="1"/>
    <col min="11778" max="11778" width="18.85546875" style="86" customWidth="1"/>
    <col min="11779" max="11779" width="5.42578125" style="86" customWidth="1"/>
    <col min="11780" max="11780" width="25.85546875" style="86" customWidth="1"/>
    <col min="11781" max="11781" width="15.5703125" style="86" customWidth="1"/>
    <col min="11782" max="11782" width="17.28515625" style="86" customWidth="1"/>
    <col min="11783" max="11783" width="28.5703125" style="86" customWidth="1"/>
    <col min="11784" max="11784" width="16.140625" style="86" customWidth="1"/>
    <col min="11785" max="11785" width="10.85546875" style="86" customWidth="1"/>
    <col min="11786" max="11786" width="18.85546875" style="86" customWidth="1"/>
    <col min="11787" max="11790" width="5.85546875" style="86" customWidth="1"/>
    <col min="11791" max="11791" width="7.7109375" style="86" customWidth="1"/>
    <col min="11792" max="11792" width="1.42578125" style="86" customWidth="1"/>
    <col min="11793" max="11796" width="6.140625" style="86" customWidth="1"/>
    <col min="11797" max="11797" width="7.85546875" style="86" customWidth="1"/>
    <col min="11798" max="11798" width="56.5703125" style="86" customWidth="1"/>
    <col min="11799" max="11800" width="25.5703125" style="86" customWidth="1"/>
    <col min="11801" max="12032" width="11.42578125" style="86"/>
    <col min="12033" max="12033" width="17.85546875" style="86" customWidth="1"/>
    <col min="12034" max="12034" width="18.85546875" style="86" customWidth="1"/>
    <col min="12035" max="12035" width="5.42578125" style="86" customWidth="1"/>
    <col min="12036" max="12036" width="25.85546875" style="86" customWidth="1"/>
    <col min="12037" max="12037" width="15.5703125" style="86" customWidth="1"/>
    <col min="12038" max="12038" width="17.28515625" style="86" customWidth="1"/>
    <col min="12039" max="12039" width="28.5703125" style="86" customWidth="1"/>
    <col min="12040" max="12040" width="16.140625" style="86" customWidth="1"/>
    <col min="12041" max="12041" width="10.85546875" style="86" customWidth="1"/>
    <col min="12042" max="12042" width="18.85546875" style="86" customWidth="1"/>
    <col min="12043" max="12046" width="5.85546875" style="86" customWidth="1"/>
    <col min="12047" max="12047" width="7.7109375" style="86" customWidth="1"/>
    <col min="12048" max="12048" width="1.42578125" style="86" customWidth="1"/>
    <col min="12049" max="12052" width="6.140625" style="86" customWidth="1"/>
    <col min="12053" max="12053" width="7.85546875" style="86" customWidth="1"/>
    <col min="12054" max="12054" width="56.5703125" style="86" customWidth="1"/>
    <col min="12055" max="12056" width="25.5703125" style="86" customWidth="1"/>
    <col min="12057" max="12288" width="11.42578125" style="86"/>
    <col min="12289" max="12289" width="17.85546875" style="86" customWidth="1"/>
    <col min="12290" max="12290" width="18.85546875" style="86" customWidth="1"/>
    <col min="12291" max="12291" width="5.42578125" style="86" customWidth="1"/>
    <col min="12292" max="12292" width="25.85546875" style="86" customWidth="1"/>
    <col min="12293" max="12293" width="15.5703125" style="86" customWidth="1"/>
    <col min="12294" max="12294" width="17.28515625" style="86" customWidth="1"/>
    <col min="12295" max="12295" width="28.5703125" style="86" customWidth="1"/>
    <col min="12296" max="12296" width="16.140625" style="86" customWidth="1"/>
    <col min="12297" max="12297" width="10.85546875" style="86" customWidth="1"/>
    <col min="12298" max="12298" width="18.85546875" style="86" customWidth="1"/>
    <col min="12299" max="12302" width="5.85546875" style="86" customWidth="1"/>
    <col min="12303" max="12303" width="7.7109375" style="86" customWidth="1"/>
    <col min="12304" max="12304" width="1.42578125" style="86" customWidth="1"/>
    <col min="12305" max="12308" width="6.140625" style="86" customWidth="1"/>
    <col min="12309" max="12309" width="7.85546875" style="86" customWidth="1"/>
    <col min="12310" max="12310" width="56.5703125" style="86" customWidth="1"/>
    <col min="12311" max="12312" width="25.5703125" style="86" customWidth="1"/>
    <col min="12313" max="12544" width="11.42578125" style="86"/>
    <col min="12545" max="12545" width="17.85546875" style="86" customWidth="1"/>
    <col min="12546" max="12546" width="18.85546875" style="86" customWidth="1"/>
    <col min="12547" max="12547" width="5.42578125" style="86" customWidth="1"/>
    <col min="12548" max="12548" width="25.85546875" style="86" customWidth="1"/>
    <col min="12549" max="12549" width="15.5703125" style="86" customWidth="1"/>
    <col min="12550" max="12550" width="17.28515625" style="86" customWidth="1"/>
    <col min="12551" max="12551" width="28.5703125" style="86" customWidth="1"/>
    <col min="12552" max="12552" width="16.140625" style="86" customWidth="1"/>
    <col min="12553" max="12553" width="10.85546875" style="86" customWidth="1"/>
    <col min="12554" max="12554" width="18.85546875" style="86" customWidth="1"/>
    <col min="12555" max="12558" width="5.85546875" style="86" customWidth="1"/>
    <col min="12559" max="12559" width="7.7109375" style="86" customWidth="1"/>
    <col min="12560" max="12560" width="1.42578125" style="86" customWidth="1"/>
    <col min="12561" max="12564" width="6.140625" style="86" customWidth="1"/>
    <col min="12565" max="12565" width="7.85546875" style="86" customWidth="1"/>
    <col min="12566" max="12566" width="56.5703125" style="86" customWidth="1"/>
    <col min="12567" max="12568" width="25.5703125" style="86" customWidth="1"/>
    <col min="12569" max="12800" width="11.42578125" style="86"/>
    <col min="12801" max="12801" width="17.85546875" style="86" customWidth="1"/>
    <col min="12802" max="12802" width="18.85546875" style="86" customWidth="1"/>
    <col min="12803" max="12803" width="5.42578125" style="86" customWidth="1"/>
    <col min="12804" max="12804" width="25.85546875" style="86" customWidth="1"/>
    <col min="12805" max="12805" width="15.5703125" style="86" customWidth="1"/>
    <col min="12806" max="12806" width="17.28515625" style="86" customWidth="1"/>
    <col min="12807" max="12807" width="28.5703125" style="86" customWidth="1"/>
    <col min="12808" max="12808" width="16.140625" style="86" customWidth="1"/>
    <col min="12809" max="12809" width="10.85546875" style="86" customWidth="1"/>
    <col min="12810" max="12810" width="18.85546875" style="86" customWidth="1"/>
    <col min="12811" max="12814" width="5.85546875" style="86" customWidth="1"/>
    <col min="12815" max="12815" width="7.7109375" style="86" customWidth="1"/>
    <col min="12816" max="12816" width="1.42578125" style="86" customWidth="1"/>
    <col min="12817" max="12820" width="6.140625" style="86" customWidth="1"/>
    <col min="12821" max="12821" width="7.85546875" style="86" customWidth="1"/>
    <col min="12822" max="12822" width="56.5703125" style="86" customWidth="1"/>
    <col min="12823" max="12824" width="25.5703125" style="86" customWidth="1"/>
    <col min="12825" max="13056" width="11.42578125" style="86"/>
    <col min="13057" max="13057" width="17.85546875" style="86" customWidth="1"/>
    <col min="13058" max="13058" width="18.85546875" style="86" customWidth="1"/>
    <col min="13059" max="13059" width="5.42578125" style="86" customWidth="1"/>
    <col min="13060" max="13060" width="25.85546875" style="86" customWidth="1"/>
    <col min="13061" max="13061" width="15.5703125" style="86" customWidth="1"/>
    <col min="13062" max="13062" width="17.28515625" style="86" customWidth="1"/>
    <col min="13063" max="13063" width="28.5703125" style="86" customWidth="1"/>
    <col min="13064" max="13064" width="16.140625" style="86" customWidth="1"/>
    <col min="13065" max="13065" width="10.85546875" style="86" customWidth="1"/>
    <col min="13066" max="13066" width="18.85546875" style="86" customWidth="1"/>
    <col min="13067" max="13070" width="5.85546875" style="86" customWidth="1"/>
    <col min="13071" max="13071" width="7.7109375" style="86" customWidth="1"/>
    <col min="13072" max="13072" width="1.42578125" style="86" customWidth="1"/>
    <col min="13073" max="13076" width="6.140625" style="86" customWidth="1"/>
    <col min="13077" max="13077" width="7.85546875" style="86" customWidth="1"/>
    <col min="13078" max="13078" width="56.5703125" style="86" customWidth="1"/>
    <col min="13079" max="13080" width="25.5703125" style="86" customWidth="1"/>
    <col min="13081" max="13312" width="11.42578125" style="86"/>
    <col min="13313" max="13313" width="17.85546875" style="86" customWidth="1"/>
    <col min="13314" max="13314" width="18.85546875" style="86" customWidth="1"/>
    <col min="13315" max="13315" width="5.42578125" style="86" customWidth="1"/>
    <col min="13316" max="13316" width="25.85546875" style="86" customWidth="1"/>
    <col min="13317" max="13317" width="15.5703125" style="86" customWidth="1"/>
    <col min="13318" max="13318" width="17.28515625" style="86" customWidth="1"/>
    <col min="13319" max="13319" width="28.5703125" style="86" customWidth="1"/>
    <col min="13320" max="13320" width="16.140625" style="86" customWidth="1"/>
    <col min="13321" max="13321" width="10.85546875" style="86" customWidth="1"/>
    <col min="13322" max="13322" width="18.85546875" style="86" customWidth="1"/>
    <col min="13323" max="13326" width="5.85546875" style="86" customWidth="1"/>
    <col min="13327" max="13327" width="7.7109375" style="86" customWidth="1"/>
    <col min="13328" max="13328" width="1.42578125" style="86" customWidth="1"/>
    <col min="13329" max="13332" width="6.140625" style="86" customWidth="1"/>
    <col min="13333" max="13333" width="7.85546875" style="86" customWidth="1"/>
    <col min="13334" max="13334" width="56.5703125" style="86" customWidth="1"/>
    <col min="13335" max="13336" width="25.5703125" style="86" customWidth="1"/>
    <col min="13337" max="13568" width="11.42578125" style="86"/>
    <col min="13569" max="13569" width="17.85546875" style="86" customWidth="1"/>
    <col min="13570" max="13570" width="18.85546875" style="86" customWidth="1"/>
    <col min="13571" max="13571" width="5.42578125" style="86" customWidth="1"/>
    <col min="13572" max="13572" width="25.85546875" style="86" customWidth="1"/>
    <col min="13573" max="13573" width="15.5703125" style="86" customWidth="1"/>
    <col min="13574" max="13574" width="17.28515625" style="86" customWidth="1"/>
    <col min="13575" max="13575" width="28.5703125" style="86" customWidth="1"/>
    <col min="13576" max="13576" width="16.140625" style="86" customWidth="1"/>
    <col min="13577" max="13577" width="10.85546875" style="86" customWidth="1"/>
    <col min="13578" max="13578" width="18.85546875" style="86" customWidth="1"/>
    <col min="13579" max="13582" width="5.85546875" style="86" customWidth="1"/>
    <col min="13583" max="13583" width="7.7109375" style="86" customWidth="1"/>
    <col min="13584" max="13584" width="1.42578125" style="86" customWidth="1"/>
    <col min="13585" max="13588" width="6.140625" style="86" customWidth="1"/>
    <col min="13589" max="13589" width="7.85546875" style="86" customWidth="1"/>
    <col min="13590" max="13590" width="56.5703125" style="86" customWidth="1"/>
    <col min="13591" max="13592" width="25.5703125" style="86" customWidth="1"/>
    <col min="13593" max="13824" width="11.42578125" style="86"/>
    <col min="13825" max="13825" width="17.85546875" style="86" customWidth="1"/>
    <col min="13826" max="13826" width="18.85546875" style="86" customWidth="1"/>
    <col min="13827" max="13827" width="5.42578125" style="86" customWidth="1"/>
    <col min="13828" max="13828" width="25.85546875" style="86" customWidth="1"/>
    <col min="13829" max="13829" width="15.5703125" style="86" customWidth="1"/>
    <col min="13830" max="13830" width="17.28515625" style="86" customWidth="1"/>
    <col min="13831" max="13831" width="28.5703125" style="86" customWidth="1"/>
    <col min="13832" max="13832" width="16.140625" style="86" customWidth="1"/>
    <col min="13833" max="13833" width="10.85546875" style="86" customWidth="1"/>
    <col min="13834" max="13834" width="18.85546875" style="86" customWidth="1"/>
    <col min="13835" max="13838" width="5.85546875" style="86" customWidth="1"/>
    <col min="13839" max="13839" width="7.7109375" style="86" customWidth="1"/>
    <col min="13840" max="13840" width="1.42578125" style="86" customWidth="1"/>
    <col min="13841" max="13844" width="6.140625" style="86" customWidth="1"/>
    <col min="13845" max="13845" width="7.85546875" style="86" customWidth="1"/>
    <col min="13846" max="13846" width="56.5703125" style="86" customWidth="1"/>
    <col min="13847" max="13848" width="25.5703125" style="86" customWidth="1"/>
    <col min="13849" max="14080" width="11.42578125" style="86"/>
    <col min="14081" max="14081" width="17.85546875" style="86" customWidth="1"/>
    <col min="14082" max="14082" width="18.85546875" style="86" customWidth="1"/>
    <col min="14083" max="14083" width="5.42578125" style="86" customWidth="1"/>
    <col min="14084" max="14084" width="25.85546875" style="86" customWidth="1"/>
    <col min="14085" max="14085" width="15.5703125" style="86" customWidth="1"/>
    <col min="14086" max="14086" width="17.28515625" style="86" customWidth="1"/>
    <col min="14087" max="14087" width="28.5703125" style="86" customWidth="1"/>
    <col min="14088" max="14088" width="16.140625" style="86" customWidth="1"/>
    <col min="14089" max="14089" width="10.85546875" style="86" customWidth="1"/>
    <col min="14090" max="14090" width="18.85546875" style="86" customWidth="1"/>
    <col min="14091" max="14094" width="5.85546875" style="86" customWidth="1"/>
    <col min="14095" max="14095" width="7.7109375" style="86" customWidth="1"/>
    <col min="14096" max="14096" width="1.42578125" style="86" customWidth="1"/>
    <col min="14097" max="14100" width="6.140625" style="86" customWidth="1"/>
    <col min="14101" max="14101" width="7.85546875" style="86" customWidth="1"/>
    <col min="14102" max="14102" width="56.5703125" style="86" customWidth="1"/>
    <col min="14103" max="14104" width="25.5703125" style="86" customWidth="1"/>
    <col min="14105" max="14336" width="11.42578125" style="86"/>
    <col min="14337" max="14337" width="17.85546875" style="86" customWidth="1"/>
    <col min="14338" max="14338" width="18.85546875" style="86" customWidth="1"/>
    <col min="14339" max="14339" width="5.42578125" style="86" customWidth="1"/>
    <col min="14340" max="14340" width="25.85546875" style="86" customWidth="1"/>
    <col min="14341" max="14341" width="15.5703125" style="86" customWidth="1"/>
    <col min="14342" max="14342" width="17.28515625" style="86" customWidth="1"/>
    <col min="14343" max="14343" width="28.5703125" style="86" customWidth="1"/>
    <col min="14344" max="14344" width="16.140625" style="86" customWidth="1"/>
    <col min="14345" max="14345" width="10.85546875" style="86" customWidth="1"/>
    <col min="14346" max="14346" width="18.85546875" style="86" customWidth="1"/>
    <col min="14347" max="14350" width="5.85546875" style="86" customWidth="1"/>
    <col min="14351" max="14351" width="7.7109375" style="86" customWidth="1"/>
    <col min="14352" max="14352" width="1.42578125" style="86" customWidth="1"/>
    <col min="14353" max="14356" width="6.140625" style="86" customWidth="1"/>
    <col min="14357" max="14357" width="7.85546875" style="86" customWidth="1"/>
    <col min="14358" max="14358" width="56.5703125" style="86" customWidth="1"/>
    <col min="14359" max="14360" width="25.5703125" style="86" customWidth="1"/>
    <col min="14361" max="14592" width="11.42578125" style="86"/>
    <col min="14593" max="14593" width="17.85546875" style="86" customWidth="1"/>
    <col min="14594" max="14594" width="18.85546875" style="86" customWidth="1"/>
    <col min="14595" max="14595" width="5.42578125" style="86" customWidth="1"/>
    <col min="14596" max="14596" width="25.85546875" style="86" customWidth="1"/>
    <col min="14597" max="14597" width="15.5703125" style="86" customWidth="1"/>
    <col min="14598" max="14598" width="17.28515625" style="86" customWidth="1"/>
    <col min="14599" max="14599" width="28.5703125" style="86" customWidth="1"/>
    <col min="14600" max="14600" width="16.140625" style="86" customWidth="1"/>
    <col min="14601" max="14601" width="10.85546875" style="86" customWidth="1"/>
    <col min="14602" max="14602" width="18.85546875" style="86" customWidth="1"/>
    <col min="14603" max="14606" width="5.85546875" style="86" customWidth="1"/>
    <col min="14607" max="14607" width="7.7109375" style="86" customWidth="1"/>
    <col min="14608" max="14608" width="1.42578125" style="86" customWidth="1"/>
    <col min="14609" max="14612" width="6.140625" style="86" customWidth="1"/>
    <col min="14613" max="14613" width="7.85546875" style="86" customWidth="1"/>
    <col min="14614" max="14614" width="56.5703125" style="86" customWidth="1"/>
    <col min="14615" max="14616" width="25.5703125" style="86" customWidth="1"/>
    <col min="14617" max="14848" width="11.42578125" style="86"/>
    <col min="14849" max="14849" width="17.85546875" style="86" customWidth="1"/>
    <col min="14850" max="14850" width="18.85546875" style="86" customWidth="1"/>
    <col min="14851" max="14851" width="5.42578125" style="86" customWidth="1"/>
    <col min="14852" max="14852" width="25.85546875" style="86" customWidth="1"/>
    <col min="14853" max="14853" width="15.5703125" style="86" customWidth="1"/>
    <col min="14854" max="14854" width="17.28515625" style="86" customWidth="1"/>
    <col min="14855" max="14855" width="28.5703125" style="86" customWidth="1"/>
    <col min="14856" max="14856" width="16.140625" style="86" customWidth="1"/>
    <col min="14857" max="14857" width="10.85546875" style="86" customWidth="1"/>
    <col min="14858" max="14858" width="18.85546875" style="86" customWidth="1"/>
    <col min="14859" max="14862" width="5.85546875" style="86" customWidth="1"/>
    <col min="14863" max="14863" width="7.7109375" style="86" customWidth="1"/>
    <col min="14864" max="14864" width="1.42578125" style="86" customWidth="1"/>
    <col min="14865" max="14868" width="6.140625" style="86" customWidth="1"/>
    <col min="14869" max="14869" width="7.85546875" style="86" customWidth="1"/>
    <col min="14870" max="14870" width="56.5703125" style="86" customWidth="1"/>
    <col min="14871" max="14872" width="25.5703125" style="86" customWidth="1"/>
    <col min="14873" max="15104" width="11.42578125" style="86"/>
    <col min="15105" max="15105" width="17.85546875" style="86" customWidth="1"/>
    <col min="15106" max="15106" width="18.85546875" style="86" customWidth="1"/>
    <col min="15107" max="15107" width="5.42578125" style="86" customWidth="1"/>
    <col min="15108" max="15108" width="25.85546875" style="86" customWidth="1"/>
    <col min="15109" max="15109" width="15.5703125" style="86" customWidth="1"/>
    <col min="15110" max="15110" width="17.28515625" style="86" customWidth="1"/>
    <col min="15111" max="15111" width="28.5703125" style="86" customWidth="1"/>
    <col min="15112" max="15112" width="16.140625" style="86" customWidth="1"/>
    <col min="15113" max="15113" width="10.85546875" style="86" customWidth="1"/>
    <col min="15114" max="15114" width="18.85546875" style="86" customWidth="1"/>
    <col min="15115" max="15118" width="5.85546875" style="86" customWidth="1"/>
    <col min="15119" max="15119" width="7.7109375" style="86" customWidth="1"/>
    <col min="15120" max="15120" width="1.42578125" style="86" customWidth="1"/>
    <col min="15121" max="15124" width="6.140625" style="86" customWidth="1"/>
    <col min="15125" max="15125" width="7.85546875" style="86" customWidth="1"/>
    <col min="15126" max="15126" width="56.5703125" style="86" customWidth="1"/>
    <col min="15127" max="15128" width="25.5703125" style="86" customWidth="1"/>
    <col min="15129" max="15360" width="11.42578125" style="86"/>
    <col min="15361" max="15361" width="17.85546875" style="86" customWidth="1"/>
    <col min="15362" max="15362" width="18.85546875" style="86" customWidth="1"/>
    <col min="15363" max="15363" width="5.42578125" style="86" customWidth="1"/>
    <col min="15364" max="15364" width="25.85546875" style="86" customWidth="1"/>
    <col min="15365" max="15365" width="15.5703125" style="86" customWidth="1"/>
    <col min="15366" max="15366" width="17.28515625" style="86" customWidth="1"/>
    <col min="15367" max="15367" width="28.5703125" style="86" customWidth="1"/>
    <col min="15368" max="15368" width="16.140625" style="86" customWidth="1"/>
    <col min="15369" max="15369" width="10.85546875" style="86" customWidth="1"/>
    <col min="15370" max="15370" width="18.85546875" style="86" customWidth="1"/>
    <col min="15371" max="15374" width="5.85546875" style="86" customWidth="1"/>
    <col min="15375" max="15375" width="7.7109375" style="86" customWidth="1"/>
    <col min="15376" max="15376" width="1.42578125" style="86" customWidth="1"/>
    <col min="15377" max="15380" width="6.140625" style="86" customWidth="1"/>
    <col min="15381" max="15381" width="7.85546875" style="86" customWidth="1"/>
    <col min="15382" max="15382" width="56.5703125" style="86" customWidth="1"/>
    <col min="15383" max="15384" width="25.5703125" style="86" customWidth="1"/>
    <col min="15385" max="15616" width="11.42578125" style="86"/>
    <col min="15617" max="15617" width="17.85546875" style="86" customWidth="1"/>
    <col min="15618" max="15618" width="18.85546875" style="86" customWidth="1"/>
    <col min="15619" max="15619" width="5.42578125" style="86" customWidth="1"/>
    <col min="15620" max="15620" width="25.85546875" style="86" customWidth="1"/>
    <col min="15621" max="15621" width="15.5703125" style="86" customWidth="1"/>
    <col min="15622" max="15622" width="17.28515625" style="86" customWidth="1"/>
    <col min="15623" max="15623" width="28.5703125" style="86" customWidth="1"/>
    <col min="15624" max="15624" width="16.140625" style="86" customWidth="1"/>
    <col min="15625" max="15625" width="10.85546875" style="86" customWidth="1"/>
    <col min="15626" max="15626" width="18.85546875" style="86" customWidth="1"/>
    <col min="15627" max="15630" width="5.85546875" style="86" customWidth="1"/>
    <col min="15631" max="15631" width="7.7109375" style="86" customWidth="1"/>
    <col min="15632" max="15632" width="1.42578125" style="86" customWidth="1"/>
    <col min="15633" max="15636" width="6.140625" style="86" customWidth="1"/>
    <col min="15637" max="15637" width="7.85546875" style="86" customWidth="1"/>
    <col min="15638" max="15638" width="56.5703125" style="86" customWidth="1"/>
    <col min="15639" max="15640" width="25.5703125" style="86" customWidth="1"/>
    <col min="15641" max="15872" width="11.42578125" style="86"/>
    <col min="15873" max="15873" width="17.85546875" style="86" customWidth="1"/>
    <col min="15874" max="15874" width="18.85546875" style="86" customWidth="1"/>
    <col min="15875" max="15875" width="5.42578125" style="86" customWidth="1"/>
    <col min="15876" max="15876" width="25.85546875" style="86" customWidth="1"/>
    <col min="15877" max="15877" width="15.5703125" style="86" customWidth="1"/>
    <col min="15878" max="15878" width="17.28515625" style="86" customWidth="1"/>
    <col min="15879" max="15879" width="28.5703125" style="86" customWidth="1"/>
    <col min="15880" max="15880" width="16.140625" style="86" customWidth="1"/>
    <col min="15881" max="15881" width="10.85546875" style="86" customWidth="1"/>
    <col min="15882" max="15882" width="18.85546875" style="86" customWidth="1"/>
    <col min="15883" max="15886" width="5.85546875" style="86" customWidth="1"/>
    <col min="15887" max="15887" width="7.7109375" style="86" customWidth="1"/>
    <col min="15888" max="15888" width="1.42578125" style="86" customWidth="1"/>
    <col min="15889" max="15892" width="6.140625" style="86" customWidth="1"/>
    <col min="15893" max="15893" width="7.85546875" style="86" customWidth="1"/>
    <col min="15894" max="15894" width="56.5703125" style="86" customWidth="1"/>
    <col min="15895" max="15896" width="25.5703125" style="86" customWidth="1"/>
    <col min="15897" max="16128" width="11.42578125" style="86"/>
    <col min="16129" max="16129" width="17.85546875" style="86" customWidth="1"/>
    <col min="16130" max="16130" width="18.85546875" style="86" customWidth="1"/>
    <col min="16131" max="16131" width="5.42578125" style="86" customWidth="1"/>
    <col min="16132" max="16132" width="25.85546875" style="86" customWidth="1"/>
    <col min="16133" max="16133" width="15.5703125" style="86" customWidth="1"/>
    <col min="16134" max="16134" width="17.28515625" style="86" customWidth="1"/>
    <col min="16135" max="16135" width="28.5703125" style="86" customWidth="1"/>
    <col min="16136" max="16136" width="16.140625" style="86" customWidth="1"/>
    <col min="16137" max="16137" width="10.85546875" style="86" customWidth="1"/>
    <col min="16138" max="16138" width="18.85546875" style="86" customWidth="1"/>
    <col min="16139" max="16142" width="5.85546875" style="86" customWidth="1"/>
    <col min="16143" max="16143" width="7.7109375" style="86" customWidth="1"/>
    <col min="16144" max="16144" width="1.42578125" style="86" customWidth="1"/>
    <col min="16145" max="16148" width="6.140625" style="86" customWidth="1"/>
    <col min="16149" max="16149" width="7.85546875" style="86" customWidth="1"/>
    <col min="16150" max="16150" width="56.5703125" style="86" customWidth="1"/>
    <col min="16151" max="16152" width="25.5703125" style="86" customWidth="1"/>
    <col min="16153" max="16384" width="11.42578125" style="86"/>
  </cols>
  <sheetData>
    <row r="1" spans="1:24" ht="15.75" thickBot="1" x14ac:dyDescent="0.3">
      <c r="A1" s="331"/>
      <c r="B1" s="331"/>
      <c r="C1" s="331"/>
      <c r="D1" s="331"/>
      <c r="E1" s="331"/>
      <c r="F1" s="331"/>
      <c r="G1" s="331"/>
      <c r="H1" s="331"/>
      <c r="I1" s="331"/>
      <c r="J1" s="331"/>
      <c r="K1" s="331"/>
      <c r="L1" s="331"/>
      <c r="M1" s="331"/>
      <c r="N1" s="331"/>
      <c r="O1" s="331"/>
      <c r="P1" s="331"/>
      <c r="Q1" s="331"/>
      <c r="R1" s="331"/>
      <c r="S1" s="331"/>
      <c r="T1" s="331"/>
      <c r="U1" s="331"/>
      <c r="V1" s="331"/>
    </row>
    <row r="2" spans="1:24" ht="15.75" x14ac:dyDescent="0.25">
      <c r="A2" s="355"/>
      <c r="B2" s="322" t="s">
        <v>0</v>
      </c>
      <c r="C2" s="322"/>
      <c r="D2" s="322"/>
      <c r="E2" s="322"/>
      <c r="F2" s="322"/>
      <c r="G2" s="322"/>
      <c r="H2" s="322"/>
      <c r="I2" s="322"/>
      <c r="J2" s="322"/>
      <c r="K2" s="322"/>
      <c r="L2" s="322"/>
      <c r="M2" s="322"/>
      <c r="N2" s="322"/>
      <c r="O2" s="322"/>
      <c r="P2" s="322"/>
      <c r="Q2" s="322"/>
      <c r="R2" s="322"/>
      <c r="S2" s="322"/>
      <c r="T2" s="322"/>
      <c r="U2" s="322"/>
      <c r="V2" s="322"/>
      <c r="W2" s="323"/>
      <c r="X2" s="87" t="s">
        <v>1</v>
      </c>
    </row>
    <row r="3" spans="1:24" x14ac:dyDescent="0.25">
      <c r="A3" s="356"/>
      <c r="B3" s="275" t="s">
        <v>2</v>
      </c>
      <c r="C3" s="275"/>
      <c r="D3" s="275"/>
      <c r="E3" s="275"/>
      <c r="F3" s="275"/>
      <c r="G3" s="275"/>
      <c r="H3" s="275"/>
      <c r="I3" s="275"/>
      <c r="J3" s="275"/>
      <c r="K3" s="275"/>
      <c r="L3" s="275"/>
      <c r="M3" s="275"/>
      <c r="N3" s="275"/>
      <c r="O3" s="275"/>
      <c r="P3" s="275"/>
      <c r="Q3" s="275"/>
      <c r="R3" s="275"/>
      <c r="S3" s="275"/>
      <c r="T3" s="275"/>
      <c r="U3" s="275"/>
      <c r="V3" s="275"/>
      <c r="W3" s="276"/>
      <c r="X3" s="88" t="s">
        <v>3</v>
      </c>
    </row>
    <row r="4" spans="1:24" ht="21" x14ac:dyDescent="0.25">
      <c r="A4" s="356"/>
      <c r="B4" s="277" t="s">
        <v>4</v>
      </c>
      <c r="C4" s="277"/>
      <c r="D4" s="277"/>
      <c r="E4" s="277"/>
      <c r="F4" s="277"/>
      <c r="G4" s="277"/>
      <c r="H4" s="277"/>
      <c r="I4" s="277"/>
      <c r="J4" s="277"/>
      <c r="K4" s="277"/>
      <c r="L4" s="277"/>
      <c r="M4" s="277"/>
      <c r="N4" s="277"/>
      <c r="O4" s="277"/>
      <c r="P4" s="277"/>
      <c r="Q4" s="277"/>
      <c r="R4" s="277"/>
      <c r="S4" s="277"/>
      <c r="T4" s="277"/>
      <c r="U4" s="277"/>
      <c r="V4" s="277"/>
      <c r="W4" s="278"/>
      <c r="X4" s="89" t="s">
        <v>5</v>
      </c>
    </row>
    <row r="5" spans="1:24" ht="15.75" thickBot="1" x14ac:dyDescent="0.3">
      <c r="A5" s="357"/>
      <c r="B5" s="279"/>
      <c r="C5" s="279"/>
      <c r="D5" s="279"/>
      <c r="E5" s="279"/>
      <c r="F5" s="279"/>
      <c r="G5" s="279"/>
      <c r="H5" s="279"/>
      <c r="I5" s="279"/>
      <c r="J5" s="279"/>
      <c r="K5" s="279"/>
      <c r="L5" s="279"/>
      <c r="M5" s="279"/>
      <c r="N5" s="279"/>
      <c r="O5" s="279"/>
      <c r="P5" s="279"/>
      <c r="Q5" s="279"/>
      <c r="R5" s="279"/>
      <c r="S5" s="279"/>
      <c r="T5" s="279"/>
      <c r="U5" s="279"/>
      <c r="V5" s="279"/>
      <c r="W5" s="280"/>
      <c r="X5" s="90" t="s">
        <v>6</v>
      </c>
    </row>
    <row r="6" spans="1:24" ht="15.75" thickBot="1" x14ac:dyDescent="0.3">
      <c r="A6" s="332"/>
      <c r="B6" s="333"/>
      <c r="C6" s="333"/>
      <c r="D6" s="333"/>
      <c r="E6" s="333"/>
      <c r="F6" s="333"/>
      <c r="G6" s="333"/>
      <c r="H6" s="333"/>
      <c r="I6" s="333"/>
      <c r="J6" s="333"/>
      <c r="K6" s="333"/>
      <c r="L6" s="333"/>
      <c r="M6" s="333"/>
      <c r="N6" s="333"/>
      <c r="O6" s="333"/>
      <c r="P6" s="333"/>
      <c r="Q6" s="333"/>
      <c r="R6" s="333"/>
      <c r="S6" s="333"/>
      <c r="T6" s="333"/>
      <c r="U6" s="333"/>
      <c r="V6" s="333"/>
      <c r="W6" s="333"/>
      <c r="X6" s="365"/>
    </row>
    <row r="7" spans="1:24" ht="15.75" thickBot="1" x14ac:dyDescent="0.3">
      <c r="A7" s="142" t="s">
        <v>7</v>
      </c>
      <c r="B7" s="334" t="s">
        <v>829</v>
      </c>
      <c r="C7" s="335"/>
      <c r="D7" s="335"/>
      <c r="E7" s="335"/>
      <c r="F7" s="335"/>
      <c r="G7" s="335"/>
      <c r="H7" s="335"/>
      <c r="I7" s="335"/>
      <c r="J7" s="335"/>
      <c r="K7" s="335"/>
      <c r="L7" s="335"/>
      <c r="M7" s="335"/>
      <c r="N7" s="335"/>
      <c r="O7" s="335"/>
      <c r="P7" s="335"/>
      <c r="Q7" s="335"/>
      <c r="R7" s="335"/>
      <c r="S7" s="335"/>
      <c r="T7" s="335"/>
      <c r="U7" s="335"/>
      <c r="V7" s="335"/>
      <c r="W7" s="335"/>
      <c r="X7" s="336"/>
    </row>
    <row r="8" spans="1:24" x14ac:dyDescent="0.25">
      <c r="A8" s="92"/>
      <c r="B8" s="92"/>
      <c r="C8" s="92"/>
      <c r="D8" s="92"/>
      <c r="E8" s="92"/>
      <c r="F8" s="92"/>
      <c r="G8" s="92"/>
      <c r="H8" s="92"/>
      <c r="I8" s="92"/>
      <c r="J8" s="92"/>
      <c r="K8" s="92"/>
      <c r="L8" s="92"/>
      <c r="M8" s="92"/>
      <c r="N8" s="92"/>
      <c r="O8" s="92"/>
      <c r="P8" s="92"/>
      <c r="Q8" s="92"/>
      <c r="R8" s="92"/>
      <c r="S8" s="92"/>
      <c r="T8" s="92"/>
      <c r="U8" s="92"/>
      <c r="V8" s="92"/>
      <c r="W8" s="116"/>
      <c r="X8" s="116"/>
    </row>
    <row r="9" spans="1:24" x14ac:dyDescent="0.25">
      <c r="A9" s="347" t="s">
        <v>319</v>
      </c>
      <c r="B9" s="347" t="s">
        <v>9</v>
      </c>
      <c r="C9" s="347" t="s">
        <v>10</v>
      </c>
      <c r="D9" s="347" t="s">
        <v>11</v>
      </c>
      <c r="E9" s="347" t="s">
        <v>12</v>
      </c>
      <c r="F9" s="347" t="s">
        <v>13</v>
      </c>
      <c r="G9" s="347" t="s">
        <v>14</v>
      </c>
      <c r="H9" s="347" t="s">
        <v>15</v>
      </c>
      <c r="I9" s="347" t="s">
        <v>16</v>
      </c>
      <c r="J9" s="347" t="s">
        <v>17</v>
      </c>
      <c r="K9" s="362" t="s">
        <v>18</v>
      </c>
      <c r="L9" s="362"/>
      <c r="M9" s="362"/>
      <c r="N9" s="362"/>
      <c r="O9" s="362"/>
      <c r="P9" s="347"/>
      <c r="Q9" s="347" t="s">
        <v>19</v>
      </c>
      <c r="R9" s="347"/>
      <c r="S9" s="347"/>
      <c r="T9" s="347"/>
      <c r="U9" s="347"/>
      <c r="V9" s="347" t="s">
        <v>20</v>
      </c>
      <c r="W9" s="347" t="s">
        <v>21</v>
      </c>
      <c r="X9" s="347" t="s">
        <v>22</v>
      </c>
    </row>
    <row r="10" spans="1:24" ht="25.5" x14ac:dyDescent="0.25">
      <c r="A10" s="347"/>
      <c r="B10" s="347"/>
      <c r="C10" s="347"/>
      <c r="D10" s="347"/>
      <c r="E10" s="347"/>
      <c r="F10" s="347"/>
      <c r="G10" s="347"/>
      <c r="H10" s="347"/>
      <c r="I10" s="347"/>
      <c r="J10" s="347"/>
      <c r="K10" s="226" t="s">
        <v>23</v>
      </c>
      <c r="L10" s="226" t="s">
        <v>24</v>
      </c>
      <c r="M10" s="226" t="s">
        <v>25</v>
      </c>
      <c r="N10" s="226" t="s">
        <v>26</v>
      </c>
      <c r="O10" s="226" t="s">
        <v>27</v>
      </c>
      <c r="P10" s="347"/>
      <c r="Q10" s="226" t="s">
        <v>23</v>
      </c>
      <c r="R10" s="226" t="s">
        <v>24</v>
      </c>
      <c r="S10" s="226" t="s">
        <v>25</v>
      </c>
      <c r="T10" s="226" t="s">
        <v>26</v>
      </c>
      <c r="U10" s="226" t="s">
        <v>27</v>
      </c>
      <c r="V10" s="347"/>
      <c r="W10" s="347"/>
      <c r="X10" s="347"/>
    </row>
    <row r="11" spans="1:24" ht="140.25" x14ac:dyDescent="0.25">
      <c r="A11" s="393" t="s">
        <v>320</v>
      </c>
      <c r="B11" s="344" t="s">
        <v>321</v>
      </c>
      <c r="C11" s="234">
        <v>1</v>
      </c>
      <c r="D11" s="171" t="s">
        <v>322</v>
      </c>
      <c r="E11" s="234" t="s">
        <v>323</v>
      </c>
      <c r="F11" s="235" t="s">
        <v>324</v>
      </c>
      <c r="G11" s="172" t="s">
        <v>325</v>
      </c>
      <c r="H11" s="229" t="s">
        <v>326</v>
      </c>
      <c r="I11" s="234" t="s">
        <v>118</v>
      </c>
      <c r="J11" s="229" t="s">
        <v>327</v>
      </c>
      <c r="K11" s="107">
        <v>0.25</v>
      </c>
      <c r="L11" s="107">
        <v>0.25</v>
      </c>
      <c r="M11" s="107">
        <v>0.25</v>
      </c>
      <c r="N11" s="107">
        <v>0.25</v>
      </c>
      <c r="O11" s="173">
        <v>1</v>
      </c>
      <c r="P11" s="347"/>
      <c r="Q11" s="79">
        <v>0.25</v>
      </c>
      <c r="R11" s="80"/>
      <c r="S11" s="80"/>
      <c r="T11" s="80"/>
      <c r="U11" s="81"/>
      <c r="V11" s="82" t="s">
        <v>727</v>
      </c>
      <c r="W11" s="83"/>
      <c r="X11" s="83"/>
    </row>
    <row r="12" spans="1:24" ht="165.75" x14ac:dyDescent="0.25">
      <c r="A12" s="393"/>
      <c r="B12" s="346"/>
      <c r="C12" s="234">
        <v>2</v>
      </c>
      <c r="D12" s="171" t="s">
        <v>328</v>
      </c>
      <c r="E12" s="234" t="s">
        <v>323</v>
      </c>
      <c r="F12" s="235" t="s">
        <v>329</v>
      </c>
      <c r="G12" s="172" t="s">
        <v>330</v>
      </c>
      <c r="H12" s="229" t="s">
        <v>326</v>
      </c>
      <c r="I12" s="234" t="s">
        <v>118</v>
      </c>
      <c r="J12" s="229" t="s">
        <v>331</v>
      </c>
      <c r="K12" s="107">
        <v>0.25</v>
      </c>
      <c r="L12" s="107">
        <v>0.25</v>
      </c>
      <c r="M12" s="107">
        <v>0.25</v>
      </c>
      <c r="N12" s="107">
        <v>0.25</v>
      </c>
      <c r="O12" s="173">
        <v>1</v>
      </c>
      <c r="P12" s="347"/>
      <c r="Q12" s="79">
        <v>0.25</v>
      </c>
      <c r="R12" s="80"/>
      <c r="S12" s="80"/>
      <c r="T12" s="80"/>
      <c r="U12" s="81"/>
      <c r="V12" s="82" t="s">
        <v>728</v>
      </c>
      <c r="W12" s="82" t="s">
        <v>729</v>
      </c>
      <c r="X12" s="82" t="s">
        <v>730</v>
      </c>
    </row>
    <row r="13" spans="1:24" ht="140.25" x14ac:dyDescent="0.25">
      <c r="A13" s="393"/>
      <c r="B13" s="344" t="s">
        <v>332</v>
      </c>
      <c r="C13" s="234">
        <v>1</v>
      </c>
      <c r="D13" s="171" t="s">
        <v>333</v>
      </c>
      <c r="E13" s="234" t="s">
        <v>334</v>
      </c>
      <c r="F13" s="174" t="s">
        <v>335</v>
      </c>
      <c r="G13" s="174" t="s">
        <v>336</v>
      </c>
      <c r="H13" s="229" t="s">
        <v>337</v>
      </c>
      <c r="I13" s="234" t="s">
        <v>118</v>
      </c>
      <c r="J13" s="229" t="s">
        <v>338</v>
      </c>
      <c r="K13" s="107">
        <v>0.25</v>
      </c>
      <c r="L13" s="107">
        <v>0.25</v>
      </c>
      <c r="M13" s="107">
        <v>0.25</v>
      </c>
      <c r="N13" s="107">
        <v>0.25</v>
      </c>
      <c r="O13" s="173">
        <v>1</v>
      </c>
      <c r="P13" s="347"/>
      <c r="Q13" s="84">
        <v>0.25</v>
      </c>
      <c r="R13" s="85"/>
      <c r="S13" s="85"/>
      <c r="T13" s="80"/>
      <c r="U13" s="81"/>
      <c r="V13" s="82" t="s">
        <v>731</v>
      </c>
      <c r="W13" s="83"/>
      <c r="X13" s="83"/>
    </row>
    <row r="14" spans="1:24" ht="63.75" x14ac:dyDescent="0.25">
      <c r="A14" s="393"/>
      <c r="B14" s="346"/>
      <c r="C14" s="234">
        <v>2</v>
      </c>
      <c r="D14" s="171" t="s">
        <v>339</v>
      </c>
      <c r="E14" s="234" t="s">
        <v>340</v>
      </c>
      <c r="F14" s="174" t="s">
        <v>341</v>
      </c>
      <c r="G14" s="174" t="s">
        <v>342</v>
      </c>
      <c r="H14" s="229" t="s">
        <v>343</v>
      </c>
      <c r="I14" s="234" t="s">
        <v>118</v>
      </c>
      <c r="J14" s="229" t="s">
        <v>344</v>
      </c>
      <c r="K14" s="107">
        <v>0.25</v>
      </c>
      <c r="L14" s="107">
        <v>0.25</v>
      </c>
      <c r="M14" s="107">
        <v>0.25</v>
      </c>
      <c r="N14" s="107">
        <v>0.25</v>
      </c>
      <c r="O14" s="173">
        <v>1</v>
      </c>
      <c r="P14" s="347"/>
      <c r="Q14" s="84">
        <v>0.25</v>
      </c>
      <c r="R14" s="85"/>
      <c r="S14" s="85"/>
      <c r="T14" s="80"/>
      <c r="U14" s="81"/>
      <c r="V14" s="82" t="s">
        <v>732</v>
      </c>
      <c r="W14" s="83"/>
      <c r="X14" s="83"/>
    </row>
    <row r="15" spans="1:24" ht="89.25" x14ac:dyDescent="0.25">
      <c r="A15" s="393"/>
      <c r="B15" s="96" t="s">
        <v>345</v>
      </c>
      <c r="C15" s="234">
        <v>1</v>
      </c>
      <c r="D15" s="171" t="s">
        <v>346</v>
      </c>
      <c r="E15" s="234" t="s">
        <v>334</v>
      </c>
      <c r="F15" s="174" t="s">
        <v>347</v>
      </c>
      <c r="G15" s="174" t="s">
        <v>348</v>
      </c>
      <c r="H15" s="229" t="s">
        <v>349</v>
      </c>
      <c r="I15" s="234" t="s">
        <v>118</v>
      </c>
      <c r="J15" s="229" t="s">
        <v>338</v>
      </c>
      <c r="K15" s="107">
        <v>0.25</v>
      </c>
      <c r="L15" s="107">
        <v>0.25</v>
      </c>
      <c r="M15" s="107">
        <v>0.25</v>
      </c>
      <c r="N15" s="107">
        <v>0.25</v>
      </c>
      <c r="O15" s="173">
        <v>1</v>
      </c>
      <c r="P15" s="347"/>
      <c r="Q15" s="84">
        <v>0.25</v>
      </c>
      <c r="R15" s="85"/>
      <c r="S15" s="85"/>
      <c r="T15" s="80"/>
      <c r="U15" s="81"/>
      <c r="V15" s="82" t="s">
        <v>733</v>
      </c>
      <c r="W15" s="83"/>
      <c r="X15" s="83"/>
    </row>
    <row r="16" spans="1:24" ht="409.5" customHeight="1" x14ac:dyDescent="0.25">
      <c r="A16" s="393"/>
      <c r="B16" s="96" t="s">
        <v>350</v>
      </c>
      <c r="C16" s="234">
        <v>1</v>
      </c>
      <c r="D16" s="171" t="s">
        <v>351</v>
      </c>
      <c r="E16" s="234" t="s">
        <v>352</v>
      </c>
      <c r="F16" s="174" t="s">
        <v>353</v>
      </c>
      <c r="G16" s="172" t="s">
        <v>354</v>
      </c>
      <c r="H16" s="229" t="s">
        <v>355</v>
      </c>
      <c r="I16" s="234" t="s">
        <v>118</v>
      </c>
      <c r="J16" s="229" t="s">
        <v>356</v>
      </c>
      <c r="K16" s="107">
        <v>0.25</v>
      </c>
      <c r="L16" s="107">
        <v>0.25</v>
      </c>
      <c r="M16" s="107">
        <v>0.25</v>
      </c>
      <c r="N16" s="107">
        <v>0.25</v>
      </c>
      <c r="O16" s="173">
        <v>1</v>
      </c>
      <c r="P16" s="347"/>
      <c r="Q16" s="84">
        <v>0.25</v>
      </c>
      <c r="R16" s="85"/>
      <c r="S16" s="85"/>
      <c r="T16" s="80"/>
      <c r="U16" s="81"/>
      <c r="V16" s="82" t="s">
        <v>734</v>
      </c>
      <c r="W16" s="83"/>
      <c r="X16" s="83"/>
    </row>
    <row r="17" spans="1:25" ht="76.5" x14ac:dyDescent="0.25">
      <c r="A17" s="393"/>
      <c r="B17" s="96" t="s">
        <v>357</v>
      </c>
      <c r="C17" s="234">
        <v>1</v>
      </c>
      <c r="D17" s="171" t="s">
        <v>358</v>
      </c>
      <c r="E17" s="234" t="s">
        <v>359</v>
      </c>
      <c r="F17" s="175" t="s">
        <v>360</v>
      </c>
      <c r="G17" s="172" t="s">
        <v>361</v>
      </c>
      <c r="H17" s="229" t="s">
        <v>326</v>
      </c>
      <c r="I17" s="234" t="s">
        <v>118</v>
      </c>
      <c r="J17" s="229" t="s">
        <v>362</v>
      </c>
      <c r="K17" s="107">
        <v>0.25</v>
      </c>
      <c r="L17" s="107">
        <v>0.25</v>
      </c>
      <c r="M17" s="107">
        <v>0.25</v>
      </c>
      <c r="N17" s="107">
        <v>0.25</v>
      </c>
      <c r="O17" s="173">
        <v>1</v>
      </c>
      <c r="P17" s="347"/>
      <c r="Q17" s="84">
        <v>0.25</v>
      </c>
      <c r="R17" s="85"/>
      <c r="S17" s="85"/>
      <c r="T17" s="80"/>
      <c r="U17" s="81"/>
      <c r="V17" s="82" t="s">
        <v>735</v>
      </c>
      <c r="W17" s="83"/>
      <c r="X17" s="83"/>
    </row>
    <row r="18" spans="1:25" ht="153" x14ac:dyDescent="0.25">
      <c r="A18" s="393"/>
      <c r="B18" s="394" t="s">
        <v>363</v>
      </c>
      <c r="C18" s="234">
        <v>1</v>
      </c>
      <c r="D18" s="96" t="s">
        <v>364</v>
      </c>
      <c r="E18" s="234" t="s">
        <v>365</v>
      </c>
      <c r="F18" s="171" t="s">
        <v>366</v>
      </c>
      <c r="G18" s="174" t="s">
        <v>367</v>
      </c>
      <c r="H18" s="229" t="s">
        <v>368</v>
      </c>
      <c r="I18" s="234" t="s">
        <v>118</v>
      </c>
      <c r="J18" s="229" t="s">
        <v>344</v>
      </c>
      <c r="K18" s="107">
        <v>0.1</v>
      </c>
      <c r="L18" s="107">
        <v>0.3</v>
      </c>
      <c r="M18" s="107">
        <v>0.3</v>
      </c>
      <c r="N18" s="107">
        <v>0.3</v>
      </c>
      <c r="O18" s="176">
        <f>SUM(K18:N18)</f>
        <v>1</v>
      </c>
      <c r="P18" s="347"/>
      <c r="Q18" s="84">
        <v>0.1</v>
      </c>
      <c r="R18" s="85"/>
      <c r="S18" s="85"/>
      <c r="T18" s="80"/>
      <c r="U18" s="81"/>
      <c r="V18" s="82" t="s">
        <v>736</v>
      </c>
      <c r="W18" s="83"/>
      <c r="X18" s="83"/>
    </row>
    <row r="19" spans="1:25" ht="357" x14ac:dyDescent="0.25">
      <c r="A19" s="393"/>
      <c r="B19" s="395"/>
      <c r="C19" s="234">
        <v>2</v>
      </c>
      <c r="D19" s="171" t="s">
        <v>369</v>
      </c>
      <c r="E19" s="234" t="s">
        <v>370</v>
      </c>
      <c r="F19" s="174" t="s">
        <v>830</v>
      </c>
      <c r="G19" s="174" t="s">
        <v>371</v>
      </c>
      <c r="H19" s="177" t="s">
        <v>372</v>
      </c>
      <c r="I19" s="234" t="s">
        <v>118</v>
      </c>
      <c r="J19" s="229" t="s">
        <v>373</v>
      </c>
      <c r="K19" s="95">
        <v>0.25</v>
      </c>
      <c r="L19" s="95">
        <v>0.25</v>
      </c>
      <c r="M19" s="95">
        <v>0.25</v>
      </c>
      <c r="N19" s="95">
        <v>0.25</v>
      </c>
      <c r="O19" s="173">
        <v>1</v>
      </c>
      <c r="P19" s="347"/>
      <c r="Q19" s="84">
        <v>0.25</v>
      </c>
      <c r="R19" s="85"/>
      <c r="S19" s="85"/>
      <c r="T19" s="80"/>
      <c r="U19" s="81"/>
      <c r="V19" s="82" t="s">
        <v>737</v>
      </c>
      <c r="W19" s="83"/>
      <c r="X19" s="83"/>
    </row>
    <row r="20" spans="1:25" customFormat="1" x14ac:dyDescent="0.25">
      <c r="A20" s="347" t="s">
        <v>54</v>
      </c>
      <c r="B20" s="124" t="s">
        <v>831</v>
      </c>
      <c r="C20" s="348" t="s">
        <v>55</v>
      </c>
      <c r="D20" s="349"/>
      <c r="E20" s="125" t="s">
        <v>56</v>
      </c>
      <c r="F20" s="126"/>
      <c r="G20" s="126"/>
      <c r="H20" s="126"/>
      <c r="I20" s="343" t="s">
        <v>57</v>
      </c>
      <c r="J20" s="337" t="s">
        <v>56</v>
      </c>
      <c r="K20" s="338"/>
      <c r="L20" s="338"/>
      <c r="M20" s="338"/>
      <c r="N20" s="338"/>
      <c r="O20" s="338"/>
      <c r="P20" s="338"/>
      <c r="Q20" s="338"/>
      <c r="R20" s="339"/>
      <c r="S20" s="354" t="s">
        <v>58</v>
      </c>
      <c r="T20" s="354"/>
      <c r="U20" s="354"/>
      <c r="V20" s="361" t="s">
        <v>59</v>
      </c>
      <c r="W20" s="361"/>
      <c r="X20" s="361"/>
      <c r="Y20" s="86"/>
    </row>
    <row r="21" spans="1:25" customFormat="1" x14ac:dyDescent="0.25">
      <c r="A21" s="347"/>
      <c r="B21" s="124" t="s">
        <v>60</v>
      </c>
      <c r="C21" s="350"/>
      <c r="D21" s="351"/>
      <c r="E21" s="340" t="s">
        <v>374</v>
      </c>
      <c r="F21" s="341"/>
      <c r="G21" s="341"/>
      <c r="H21" s="342"/>
      <c r="I21" s="343"/>
      <c r="J21" s="340" t="s">
        <v>375</v>
      </c>
      <c r="K21" s="341"/>
      <c r="L21" s="341"/>
      <c r="M21" s="341"/>
      <c r="N21" s="341"/>
      <c r="O21" s="341"/>
      <c r="P21" s="341"/>
      <c r="Q21" s="341"/>
      <c r="R21" s="342"/>
      <c r="S21" s="354"/>
      <c r="T21" s="354"/>
      <c r="U21" s="354"/>
      <c r="V21" s="361" t="s">
        <v>1070</v>
      </c>
      <c r="W21" s="361"/>
      <c r="X21" s="361"/>
      <c r="Y21" s="86"/>
    </row>
    <row r="22" spans="1:25" customFormat="1" ht="25.5" x14ac:dyDescent="0.25">
      <c r="A22" s="347"/>
      <c r="B22" s="124" t="s">
        <v>832</v>
      </c>
      <c r="C22" s="352"/>
      <c r="D22" s="353"/>
      <c r="E22" s="125" t="s">
        <v>63</v>
      </c>
      <c r="F22" s="126" t="s">
        <v>376</v>
      </c>
      <c r="G22" s="126"/>
      <c r="H22" s="126"/>
      <c r="I22" s="343"/>
      <c r="J22" s="340" t="s">
        <v>833</v>
      </c>
      <c r="K22" s="341"/>
      <c r="L22" s="341"/>
      <c r="M22" s="341"/>
      <c r="N22" s="341"/>
      <c r="O22" s="341"/>
      <c r="P22" s="341"/>
      <c r="Q22" s="341"/>
      <c r="R22" s="342"/>
      <c r="S22" s="354"/>
      <c r="T22" s="354"/>
      <c r="U22" s="354"/>
      <c r="V22" s="361" t="s">
        <v>64</v>
      </c>
      <c r="W22" s="361"/>
      <c r="X22" s="361"/>
      <c r="Y22" s="86"/>
    </row>
  </sheetData>
  <mergeCells count="38">
    <mergeCell ref="B7:X7"/>
    <mergeCell ref="A9:A10"/>
    <mergeCell ref="B9:B10"/>
    <mergeCell ref="C9:C10"/>
    <mergeCell ref="D9:D10"/>
    <mergeCell ref="E9:E10"/>
    <mergeCell ref="F9:F10"/>
    <mergeCell ref="G9:G10"/>
    <mergeCell ref="H9:H10"/>
    <mergeCell ref="A6:X6"/>
    <mergeCell ref="A1:V1"/>
    <mergeCell ref="A2:A5"/>
    <mergeCell ref="B2:W2"/>
    <mergeCell ref="B3:W3"/>
    <mergeCell ref="B4:W5"/>
    <mergeCell ref="I9:I10"/>
    <mergeCell ref="X9:X10"/>
    <mergeCell ref="J9:J10"/>
    <mergeCell ref="K9:O9"/>
    <mergeCell ref="P9:P19"/>
    <mergeCell ref="Q9:U9"/>
    <mergeCell ref="V9:V10"/>
    <mergeCell ref="W9:W10"/>
    <mergeCell ref="A11:A19"/>
    <mergeCell ref="B11:B12"/>
    <mergeCell ref="B13:B14"/>
    <mergeCell ref="B18:B19"/>
    <mergeCell ref="A20:A22"/>
    <mergeCell ref="C20:D22"/>
    <mergeCell ref="I20:I22"/>
    <mergeCell ref="J20:R20"/>
    <mergeCell ref="S20:U22"/>
    <mergeCell ref="V20:X20"/>
    <mergeCell ref="E21:H21"/>
    <mergeCell ref="J22:R22"/>
    <mergeCell ref="J21:R21"/>
    <mergeCell ref="V21:X21"/>
    <mergeCell ref="V22:X22"/>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C62E0789CD1AA40B2151B2887ED7A0A" ma:contentTypeVersion="5" ma:contentTypeDescription="Crear nuevo documento." ma:contentTypeScope="" ma:versionID="c5bcec93ae75f7da3f08ed56f148e6de">
  <xsd:schema xmlns:xsd="http://www.w3.org/2001/XMLSchema" xmlns:xs="http://www.w3.org/2001/XMLSchema" xmlns:p="http://schemas.microsoft.com/office/2006/metadata/properties" xmlns:ns3="47c3c514-53f7-4c04-9095-87cc284cc10d" xmlns:ns4="720c7cc5-7ccb-4a6c-a06e-e3e21ce33173" targetNamespace="http://schemas.microsoft.com/office/2006/metadata/properties" ma:root="true" ma:fieldsID="7a4dc5478d9c60525b24f6440e9a1014" ns3:_="" ns4:_="">
    <xsd:import namespace="47c3c514-53f7-4c04-9095-87cc284cc10d"/>
    <xsd:import namespace="720c7cc5-7ccb-4a6c-a06e-e3e21ce3317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3c514-53f7-4c04-9095-87cc284cc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c7cc5-7ccb-4a6c-a06e-e3e21ce3317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E59CA-0DE4-4365-916E-688A6297FE31}">
  <ds:schemaRefs>
    <ds:schemaRef ds:uri="720c7cc5-7ccb-4a6c-a06e-e3e21ce33173"/>
    <ds:schemaRef ds:uri="http://purl.org/dc/elements/1.1/"/>
    <ds:schemaRef ds:uri="http://schemas.microsoft.com/office/2006/documentManagement/types"/>
    <ds:schemaRef ds:uri="47c3c514-53f7-4c04-9095-87cc284cc10d"/>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238FE1CC-AAED-42EA-83D0-2A782466F15D}">
  <ds:schemaRefs>
    <ds:schemaRef ds:uri="http://schemas.microsoft.com/sharepoint/v3/contenttype/forms"/>
  </ds:schemaRefs>
</ds:datastoreItem>
</file>

<file path=customXml/itemProps3.xml><?xml version="1.0" encoding="utf-8"?>
<ds:datastoreItem xmlns:ds="http://schemas.openxmlformats.org/officeDocument/2006/customXml" ds:itemID="{974537FE-5CBF-405A-9E1E-50136427D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3c514-53f7-4c04-9095-87cc284cc10d"/>
    <ds:schemaRef ds:uri="720c7cc5-7ccb-4a6c-a06e-e3e21ce33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Direccionamiento Estrategico</vt:lpstr>
      <vt:lpstr>Comunicacion Estrategica </vt:lpstr>
      <vt:lpstr>Planeacion y Gestión</vt:lpstr>
      <vt:lpstr>Gestión del Conocimiento</vt:lpstr>
      <vt:lpstr>Prevención y Atención a Mujeres</vt:lpstr>
      <vt:lpstr>Trasversalización de Enfoque G.</vt:lpstr>
      <vt:lpstr>Gestión de Politicas Publicas</vt:lpstr>
      <vt:lpstr>Territorializaciòn PP</vt:lpstr>
      <vt:lpstr>Promocion del Acceso a la Justi</vt:lpstr>
      <vt:lpstr>Promociòn y Participacion </vt:lpstr>
      <vt:lpstr>Desarrollo de capacidades</vt:lpstr>
      <vt:lpstr>Gestión del Sistema de Cuidado</vt:lpstr>
      <vt:lpstr>Gestión Administrativa</vt:lpstr>
      <vt:lpstr>Gestiòn Documental</vt:lpstr>
      <vt:lpstr>Gestión Juridica</vt:lpstr>
      <vt:lpstr>Gestión Contractual </vt:lpstr>
      <vt:lpstr>Gestion Financiera</vt:lpstr>
      <vt:lpstr>Gestión Tecnologica</vt:lpstr>
      <vt:lpstr>Gestión Talento Humano</vt:lpstr>
      <vt:lpstr>Atención a la Ciudadania</vt:lpstr>
      <vt:lpstr>Seguimiento Evaluación y Contro</vt:lpstr>
      <vt:lpstr>Gestión Disciplinaría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Rocio Rios Virgûez</dc:creator>
  <cp:lastModifiedBy>Clara Rocio Rios Virguez</cp:lastModifiedBy>
  <dcterms:created xsi:type="dcterms:W3CDTF">2021-01-29T22:31:27Z</dcterms:created>
  <dcterms:modified xsi:type="dcterms:W3CDTF">2021-07-17T02:17:58Z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0x010100AC62E0789CD1AA40B2151B2887ED7A0A</vt:lpwstr>
  </property>
</Properties>
</file>